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176" yWindow="375" windowWidth="15480" windowHeight="9810" activeTab="0"/>
  </bookViews>
  <sheets>
    <sheet name="Day 1" sheetId="1" r:id="rId1"/>
    <sheet name="Day 2" sheetId="2" r:id="rId2"/>
    <sheet name="Day 3" sheetId="3" r:id="rId3"/>
    <sheet name="Best Lifters" sheetId="4" r:id="rId4"/>
    <sheet name="Team Pts" sheetId="5" r:id="rId5"/>
  </sheets>
  <externalReferences>
    <externalReference r:id="rId8"/>
    <externalReference r:id="rId9"/>
  </externalReferences>
  <definedNames>
    <definedName name="_xlnm.Print_Area" localSheetId="0">'Day 1'!$A$1:$AE$74</definedName>
    <definedName name="_xlnm.Print_Area" localSheetId="2">'Day 3'!$A$2:$AF$70</definedName>
  </definedNames>
  <calcPr fullCalcOnLoad="1"/>
</workbook>
</file>

<file path=xl/sharedStrings.xml><?xml version="1.0" encoding="utf-8"?>
<sst xmlns="http://schemas.openxmlformats.org/spreadsheetml/2006/main" count="1738" uniqueCount="627">
  <si>
    <t>Powerlifting Results Name</t>
  </si>
  <si>
    <t>Team</t>
  </si>
  <si>
    <t>Div</t>
  </si>
  <si>
    <t>lot#</t>
  </si>
  <si>
    <t>Wilks Coeff</t>
  </si>
  <si>
    <t>Age</t>
  </si>
  <si>
    <t>Age Coeff</t>
  </si>
  <si>
    <t>SQ rack</t>
  </si>
  <si>
    <t>SQ-1</t>
  </si>
  <si>
    <t>SQ-2</t>
  </si>
  <si>
    <t>SQ-3</t>
  </si>
  <si>
    <t>Best SQ</t>
  </si>
  <si>
    <t>BP rack</t>
  </si>
  <si>
    <t>BP-1</t>
  </si>
  <si>
    <t>BP-2</t>
  </si>
  <si>
    <t>BP-3</t>
  </si>
  <si>
    <t>Best BP</t>
  </si>
  <si>
    <t>Sub Total</t>
  </si>
  <si>
    <t>DL-1</t>
  </si>
  <si>
    <t>DL-2</t>
  </si>
  <si>
    <t>DL-3</t>
  </si>
  <si>
    <t>Best DL</t>
  </si>
  <si>
    <t>(1) PL Total</t>
  </si>
  <si>
    <t>(2)          Wilks Pts</t>
  </si>
  <si>
    <t>(3)       Age-Wilks</t>
  </si>
  <si>
    <t>Pl Code</t>
  </si>
  <si>
    <t>Pl-Div- WtCls-Evt</t>
  </si>
  <si>
    <t>Molly Jaeger</t>
  </si>
  <si>
    <t>UTSA</t>
  </si>
  <si>
    <t>F-CL</t>
  </si>
  <si>
    <t>5in</t>
  </si>
  <si>
    <t>2-3</t>
  </si>
  <si>
    <t>1-F-CL-44-PL</t>
  </si>
  <si>
    <t>PL</t>
  </si>
  <si>
    <t>TX</t>
  </si>
  <si>
    <t>Megan Susong</t>
  </si>
  <si>
    <t>UTA</t>
  </si>
  <si>
    <t>3-3</t>
  </si>
  <si>
    <t>2-F-CL-44-PL</t>
  </si>
  <si>
    <t>Dana Wallace</t>
  </si>
  <si>
    <t>ULL</t>
  </si>
  <si>
    <t>3-4</t>
  </si>
  <si>
    <t>3-F-CL-44-PL</t>
  </si>
  <si>
    <t>LA</t>
  </si>
  <si>
    <t>Chelsea LeBlanc</t>
  </si>
  <si>
    <t>4-F-CL-44-PL</t>
  </si>
  <si>
    <t>USNA</t>
  </si>
  <si>
    <t>5-3</t>
  </si>
  <si>
    <t/>
  </si>
  <si>
    <t>MD</t>
  </si>
  <si>
    <t>Kaitlin Stewart</t>
  </si>
  <si>
    <t>LSU</t>
  </si>
  <si>
    <t>1-4</t>
  </si>
  <si>
    <t>1-F-CL-48-PL</t>
  </si>
  <si>
    <t>FGCU</t>
  </si>
  <si>
    <t>5-4</t>
  </si>
  <si>
    <t>FL</t>
  </si>
  <si>
    <t>Stephanie Byrom</t>
  </si>
  <si>
    <t>LTU</t>
  </si>
  <si>
    <t>3-2</t>
  </si>
  <si>
    <t>1-F-CL-52-PL</t>
  </si>
  <si>
    <t>Adrianne Thibodeaux</t>
  </si>
  <si>
    <t>3-5</t>
  </si>
  <si>
    <t>2-F-CL-52-PL</t>
  </si>
  <si>
    <t>Bridget A Conley</t>
  </si>
  <si>
    <t>VMI</t>
  </si>
  <si>
    <t>4-5</t>
  </si>
  <si>
    <t>3-F-CL-52-PL</t>
  </si>
  <si>
    <t>VA</t>
  </si>
  <si>
    <t>Lauren Perry</t>
  </si>
  <si>
    <t>4-F-CL-52-PL</t>
  </si>
  <si>
    <t>Melissa Hunt</t>
  </si>
  <si>
    <t>SUNY</t>
  </si>
  <si>
    <t>5-F-CL-52-PL</t>
  </si>
  <si>
    <t>NY</t>
  </si>
  <si>
    <t>Erin Jedlicka</t>
  </si>
  <si>
    <t>Amber Jeter</t>
  </si>
  <si>
    <t>Emily Liebert</t>
  </si>
  <si>
    <t>NEU</t>
  </si>
  <si>
    <t>MA</t>
  </si>
  <si>
    <t>June Neale</t>
  </si>
  <si>
    <t>Terrilyn Cormier</t>
  </si>
  <si>
    <t>Kiela Badeaux</t>
  </si>
  <si>
    <t>4-6</t>
  </si>
  <si>
    <t>Ashley Camper</t>
  </si>
  <si>
    <t>Francesca Mull</t>
  </si>
  <si>
    <t>TAMU</t>
  </si>
  <si>
    <t>6-5</t>
  </si>
  <si>
    <t>Kara Tuttle</t>
  </si>
  <si>
    <t>4-4</t>
  </si>
  <si>
    <t>PA</t>
  </si>
  <si>
    <t>PSU</t>
  </si>
  <si>
    <t>Ethan Rousseau</t>
  </si>
  <si>
    <t>M-CL</t>
  </si>
  <si>
    <t>7in</t>
  </si>
  <si>
    <t>6-6</t>
  </si>
  <si>
    <t>Ja'Mon Williams</t>
  </si>
  <si>
    <t>5-5</t>
  </si>
  <si>
    <t>Vincent Bradbury</t>
  </si>
  <si>
    <t>1-M-CL-56-PL</t>
  </si>
  <si>
    <t>Austin DeShane</t>
  </si>
  <si>
    <t>5-2</t>
  </si>
  <si>
    <t>2-M-CL-56-PL</t>
  </si>
  <si>
    <t>Garth Sullivan</t>
  </si>
  <si>
    <t>3-M-CL-56-PL</t>
  </si>
  <si>
    <t>Jordan Levers</t>
  </si>
  <si>
    <t>4-M-CL-56-PL</t>
  </si>
  <si>
    <t>William Wilkins</t>
  </si>
  <si>
    <t>WP</t>
  </si>
  <si>
    <t>6-4</t>
  </si>
  <si>
    <t>5-M-CL-56-PL</t>
  </si>
  <si>
    <t>Kevin Spencer</t>
  </si>
  <si>
    <t>6-2</t>
  </si>
  <si>
    <t>6-M-CL-56-PL</t>
  </si>
  <si>
    <t>NJ</t>
  </si>
  <si>
    <t>Lawrence Cavins</t>
  </si>
  <si>
    <t>7-M-CL-56-PL</t>
  </si>
  <si>
    <t>Brian Lentz</t>
  </si>
  <si>
    <t>8-M-CL-56-PL</t>
  </si>
  <si>
    <t>1-F-CL-56-PL</t>
  </si>
  <si>
    <t>2-F-CL-56-PL</t>
  </si>
  <si>
    <t>3-F-CL-56-PL</t>
  </si>
  <si>
    <t>4-F-CL-56-PL</t>
  </si>
  <si>
    <t>5-F-CL-56-PL</t>
  </si>
  <si>
    <t>6-F-CL-56-PL</t>
  </si>
  <si>
    <t>7-F-CL-56-PL</t>
  </si>
  <si>
    <t>8-F-CL-56-PL</t>
  </si>
  <si>
    <t>9-F-CL-56-PL</t>
  </si>
  <si>
    <t>1-M-CL-52-PL</t>
  </si>
  <si>
    <t>2-M-CL-52-PL</t>
  </si>
  <si>
    <t>SAMU</t>
  </si>
  <si>
    <t>Nelson Boutte</t>
  </si>
  <si>
    <t>1-M-CL-60-PL</t>
  </si>
  <si>
    <t>Abel Escamilla</t>
  </si>
  <si>
    <t>2-M-CL-60-PL</t>
  </si>
  <si>
    <t>Chris Wright</t>
  </si>
  <si>
    <t>7-5</t>
  </si>
  <si>
    <t>3-M-CL-60-PL</t>
  </si>
  <si>
    <t>Jared Snapka</t>
  </si>
  <si>
    <t>4-M-CL-60-PL</t>
  </si>
  <si>
    <t>Rance Cody Whitaker</t>
  </si>
  <si>
    <t>5-M-CL-60-PL</t>
  </si>
  <si>
    <t>Victor Gutierrez</t>
  </si>
  <si>
    <t>6-M-CL-60-PL</t>
  </si>
  <si>
    <t>Michael McKenna</t>
  </si>
  <si>
    <t>7-M-CL-60-PL</t>
  </si>
  <si>
    <t>Sidney Blecher</t>
  </si>
  <si>
    <t>8-M-CL-60-PL</t>
  </si>
  <si>
    <t>Harry Rohraf</t>
  </si>
  <si>
    <t>9-M-CL-60-PL</t>
  </si>
  <si>
    <t>Kristen Curtis</t>
  </si>
  <si>
    <t>Leslie Kutner</t>
  </si>
  <si>
    <t>UOF'</t>
  </si>
  <si>
    <t>Brittany Ubaldini</t>
  </si>
  <si>
    <t>Adriana Dantin</t>
  </si>
  <si>
    <t>Kelly Heim</t>
  </si>
  <si>
    <t>Heather Crocker</t>
  </si>
  <si>
    <t>Heather Keller</t>
  </si>
  <si>
    <t>LYU</t>
  </si>
  <si>
    <t>Libby Snyder</t>
  </si>
  <si>
    <t>Kayla James</t>
  </si>
  <si>
    <t>Samantha Baker</t>
  </si>
  <si>
    <t>Alana Crump</t>
  </si>
  <si>
    <t>Shaina Petit</t>
  </si>
  <si>
    <t>Elizabeth Arpino</t>
  </si>
  <si>
    <t>Genevieue Harmon</t>
  </si>
  <si>
    <t>Carley Casado</t>
  </si>
  <si>
    <t>Lina Nilsen</t>
  </si>
  <si>
    <t>Ilyssa Irving</t>
  </si>
  <si>
    <t>Michelle McMillen</t>
  </si>
  <si>
    <t>USAF</t>
  </si>
  <si>
    <t>CO</t>
  </si>
  <si>
    <t>Maryanna Sheck</t>
  </si>
  <si>
    <t>F-G</t>
  </si>
  <si>
    <t>1-F-CL-60-PL</t>
  </si>
  <si>
    <t>2-F-CL-60-PL</t>
  </si>
  <si>
    <t>3-F-CL-60-PL</t>
  </si>
  <si>
    <t>4-F-CL-60-PL</t>
  </si>
  <si>
    <t>5-F-CL-60-PL</t>
  </si>
  <si>
    <t>6-F-CL-60-PL</t>
  </si>
  <si>
    <t>7-F-CL-60-PL</t>
  </si>
  <si>
    <t>8-F-CL-60-PL</t>
  </si>
  <si>
    <t>1-F-CL-67.5-PL</t>
  </si>
  <si>
    <t>2-F-CL-67.5-PL</t>
  </si>
  <si>
    <t>3-F-CL-67.5-PL</t>
  </si>
  <si>
    <t>4-F-CL-67.5-PL</t>
  </si>
  <si>
    <t>5-F-CL-67.5-PL</t>
  </si>
  <si>
    <t>6-F-CL-67.5-PL</t>
  </si>
  <si>
    <t>7-F-CL-67.5-PL</t>
  </si>
  <si>
    <t>8-F-CL-67.5-PL</t>
  </si>
  <si>
    <t>9-F-CL-67.5-PL</t>
  </si>
  <si>
    <t>1-F-G-PL</t>
  </si>
  <si>
    <t>Anthony Rombold</t>
  </si>
  <si>
    <t>Ian Kelly</t>
  </si>
  <si>
    <t>Derek Murphy</t>
  </si>
  <si>
    <t>Joshua Dear</t>
  </si>
  <si>
    <t>Anthony Grimaldi</t>
  </si>
  <si>
    <t>Matt DeLaCruz</t>
  </si>
  <si>
    <t>Shaun Molina</t>
  </si>
  <si>
    <t>Patrick McAllister</t>
  </si>
  <si>
    <t>Justin Barnett</t>
  </si>
  <si>
    <t>7-6</t>
  </si>
  <si>
    <t>Titos M. Gosalvez</t>
  </si>
  <si>
    <t>Zach Divin</t>
  </si>
  <si>
    <t>4-3</t>
  </si>
  <si>
    <t>Luciano Torres</t>
  </si>
  <si>
    <t>Michael Broussard</t>
  </si>
  <si>
    <t>John Kaleb Rollins</t>
  </si>
  <si>
    <t>125+</t>
  </si>
  <si>
    <t>1-M-CL-67.5-PL</t>
  </si>
  <si>
    <t>2-M-CL-67.5-PL</t>
  </si>
  <si>
    <t>3-M-CL-67.5-PL</t>
  </si>
  <si>
    <t>4-M-CL-67.5-PL</t>
  </si>
  <si>
    <t>5-M-CL-67.5-PL</t>
  </si>
  <si>
    <t>6-M-CL-67.5-PL</t>
  </si>
  <si>
    <t>7-M-CL-67.5-PL</t>
  </si>
  <si>
    <t>8-M-CL-67.5-PL</t>
  </si>
  <si>
    <t>9-M-CL-67.5-PL</t>
  </si>
  <si>
    <t>10-M-CL-67.5-PL</t>
  </si>
  <si>
    <t>11-M-CL-67.5-PL</t>
  </si>
  <si>
    <t>12-M-CL-67.5-PL</t>
  </si>
  <si>
    <t>13-M-CL-67.5-PL</t>
  </si>
  <si>
    <t>State</t>
  </si>
  <si>
    <t>2011 USA Powerlifting Collegiate Nationals - April 1st, 2011</t>
  </si>
  <si>
    <t>Tyler Gerfers</t>
  </si>
  <si>
    <t>ltu</t>
  </si>
  <si>
    <t>1-M-CL-100-PL</t>
  </si>
  <si>
    <t>Chris Vickery</t>
  </si>
  <si>
    <t>samu</t>
  </si>
  <si>
    <t>2-M-CL-100-PL</t>
  </si>
  <si>
    <t>Austin Kling</t>
  </si>
  <si>
    <t>3-M-CL-100-PL</t>
  </si>
  <si>
    <t>Chase Favre</t>
  </si>
  <si>
    <t>USM</t>
  </si>
  <si>
    <t>6-8</t>
  </si>
  <si>
    <t>4-M-CL-100-PL</t>
  </si>
  <si>
    <t>Geoffrey Gooch</t>
  </si>
  <si>
    <t>5-M-CL-100-PL</t>
  </si>
  <si>
    <t>Justin Mack</t>
  </si>
  <si>
    <t>7-4</t>
  </si>
  <si>
    <t>6-M-CL-100-PL</t>
  </si>
  <si>
    <t>OH</t>
  </si>
  <si>
    <t>Eli Laipson-Williams</t>
  </si>
  <si>
    <t>neu</t>
  </si>
  <si>
    <t>7-M-CL-100-PL</t>
  </si>
  <si>
    <t>Stephen Moore</t>
  </si>
  <si>
    <t>8-M-CL-100-PL</t>
  </si>
  <si>
    <t>Justin Volk</t>
  </si>
  <si>
    <t>wp</t>
  </si>
  <si>
    <t>9-M-CL-100-PL</t>
  </si>
  <si>
    <t>Adam Rubalcaba</t>
  </si>
  <si>
    <t>10-M-CL-100-PL</t>
  </si>
  <si>
    <t>Garrett Bailey</t>
  </si>
  <si>
    <t>Lsu</t>
  </si>
  <si>
    <t>8-7</t>
  </si>
  <si>
    <t>11-M-CL-100-PL</t>
  </si>
  <si>
    <t>Nicholas LaPlante</t>
  </si>
  <si>
    <t>12-M-CL-100-PL</t>
  </si>
  <si>
    <t>Andrew Mastone</t>
  </si>
  <si>
    <t>13-M-CL-100-PL</t>
  </si>
  <si>
    <t>John P. Utz</t>
  </si>
  <si>
    <t>14-M-CL-100-PL</t>
  </si>
  <si>
    <t>Edward P Schreiner</t>
  </si>
  <si>
    <t>-7-7</t>
  </si>
  <si>
    <t>15-M-CL-100-PL</t>
  </si>
  <si>
    <t>William Lindberg</t>
  </si>
  <si>
    <t>16-M-CL-100-PL</t>
  </si>
  <si>
    <t>Christian Freudenberger</t>
  </si>
  <si>
    <t>7-7</t>
  </si>
  <si>
    <t>17-M-CL-100-PL</t>
  </si>
  <si>
    <t>Mike Krill</t>
  </si>
  <si>
    <t>Andy Loicano</t>
  </si>
  <si>
    <t>Julio Hernandez</t>
  </si>
  <si>
    <t>Ray Brandhurst</t>
  </si>
  <si>
    <t>Michael Roncarati</t>
  </si>
  <si>
    <t>RI</t>
  </si>
  <si>
    <t>Gregory Johnson</t>
  </si>
  <si>
    <t>angu</t>
  </si>
  <si>
    <t>Kyle Ramsey</t>
  </si>
  <si>
    <t>ull</t>
  </si>
  <si>
    <t>6-7</t>
  </si>
  <si>
    <t>1-M-CL-110-PL</t>
  </si>
  <si>
    <t>Mathew Schamburg</t>
  </si>
  <si>
    <t>MAC</t>
  </si>
  <si>
    <t>2-M-CL-110-PL</t>
  </si>
  <si>
    <t>MO</t>
  </si>
  <si>
    <t>Donald Byerly</t>
  </si>
  <si>
    <t>10in</t>
  </si>
  <si>
    <t>3-M-CL-110-PL</t>
  </si>
  <si>
    <t>Nicholis Milardo</t>
  </si>
  <si>
    <t>lyu</t>
  </si>
  <si>
    <t>4-M-CL-110-PL</t>
  </si>
  <si>
    <t>Carlos Orozco</t>
  </si>
  <si>
    <t>5-M-CL-110-PL</t>
  </si>
  <si>
    <t>Brett Lenaburg</t>
  </si>
  <si>
    <t>ASU</t>
  </si>
  <si>
    <t>7-8</t>
  </si>
  <si>
    <t>6-M-CL-110-PL</t>
  </si>
  <si>
    <t>AZ</t>
  </si>
  <si>
    <t>Louis Cedeno</t>
  </si>
  <si>
    <t>psu</t>
  </si>
  <si>
    <t>7-M-CL-110-PL</t>
  </si>
  <si>
    <t>Ross Condra</t>
  </si>
  <si>
    <t>8-M-CL-110-PL</t>
  </si>
  <si>
    <t>Matt Stegich</t>
  </si>
  <si>
    <t>5-8</t>
  </si>
  <si>
    <t>9-M-CL-110-PL</t>
  </si>
  <si>
    <t>Scott Caplan</t>
  </si>
  <si>
    <t>10-M-CL-110-PL</t>
  </si>
  <si>
    <t>Jordan Thomas</t>
  </si>
  <si>
    <t>uog</t>
  </si>
  <si>
    <t>11-M-CL-110-PL</t>
  </si>
  <si>
    <t>GA</t>
  </si>
  <si>
    <t>Javaris Williams</t>
  </si>
  <si>
    <t>12-M-CL-110-PL</t>
  </si>
  <si>
    <t>Louis Pharis</t>
  </si>
  <si>
    <t>9-6</t>
  </si>
  <si>
    <t>13-M-CL-110-PL</t>
  </si>
  <si>
    <t>Sam Snyder</t>
  </si>
  <si>
    <t>14-M-CL-110-PL</t>
  </si>
  <si>
    <t>Erik Payson</t>
  </si>
  <si>
    <t>tt</t>
  </si>
  <si>
    <t>15-M-CL-110-PL</t>
  </si>
  <si>
    <t>Eric C Lopez</t>
  </si>
  <si>
    <t>utsa</t>
  </si>
  <si>
    <t>6in</t>
  </si>
  <si>
    <t>16-M-CL-110-PL</t>
  </si>
  <si>
    <t>Benjamin Ashooh</t>
  </si>
  <si>
    <t>vmi</t>
  </si>
  <si>
    <t>17-M-CL-110-PL</t>
  </si>
  <si>
    <t>Robert Garza</t>
  </si>
  <si>
    <t>18-M-CL-110-PL</t>
  </si>
  <si>
    <t>Conor Hozey</t>
  </si>
  <si>
    <t>usna</t>
  </si>
  <si>
    <t>19-M-CL-110-PL</t>
  </si>
  <si>
    <t>Dillion Lesak</t>
  </si>
  <si>
    <t>uta</t>
  </si>
  <si>
    <t>20-M-CL-110-PL</t>
  </si>
  <si>
    <t>Donald Snyder</t>
  </si>
  <si>
    <t>BLU</t>
  </si>
  <si>
    <t>Katie Sons</t>
  </si>
  <si>
    <t>90+</t>
  </si>
  <si>
    <t>1-F-CL-90+-PL</t>
  </si>
  <si>
    <t>Janine Foster</t>
  </si>
  <si>
    <t>ASH</t>
  </si>
  <si>
    <t>2-F-CL-90+-PL</t>
  </si>
  <si>
    <t>Vanessa Guerrero</t>
  </si>
  <si>
    <t>3-F-CL-90+-PL</t>
  </si>
  <si>
    <t>Hillary Shields</t>
  </si>
  <si>
    <t>4-F-CL-90+-PL</t>
  </si>
  <si>
    <t>Rachael Richey</t>
  </si>
  <si>
    <t>UHD</t>
  </si>
  <si>
    <t>5-F-CL-90+-PL</t>
  </si>
  <si>
    <t>Ariel Parker</t>
  </si>
  <si>
    <t>4-7</t>
  </si>
  <si>
    <t>1-F-CL-90-PL</t>
  </si>
  <si>
    <t>Elizabeth Fierman</t>
  </si>
  <si>
    <t>2-F-CL-90-PL</t>
  </si>
  <si>
    <t>Elizabeth Perez</t>
  </si>
  <si>
    <t>5-6</t>
  </si>
  <si>
    <t>3-F-CL-90-PL</t>
  </si>
  <si>
    <t>Melissa Scott</t>
  </si>
  <si>
    <t>Preston Turner</t>
  </si>
  <si>
    <t>1-M-CL-125-PL</t>
  </si>
  <si>
    <t>Fred Lomangino</t>
  </si>
  <si>
    <t>9in</t>
  </si>
  <si>
    <t>7</t>
  </si>
  <si>
    <t>2-M-CL-125-PL</t>
  </si>
  <si>
    <t>Travis Nichols</t>
  </si>
  <si>
    <t>6</t>
  </si>
  <si>
    <t>3-M-CL-125-PL</t>
  </si>
  <si>
    <t>Tim Watson</t>
  </si>
  <si>
    <t>4-M-CL-125-PL</t>
  </si>
  <si>
    <t>Drew Chapman</t>
  </si>
  <si>
    <t>13in</t>
  </si>
  <si>
    <t>9</t>
  </si>
  <si>
    <t>5-M-CL-125-PL</t>
  </si>
  <si>
    <t>Brandon Black</t>
  </si>
  <si>
    <t>6-M-CL-125-PL</t>
  </si>
  <si>
    <t>DJ Strah</t>
  </si>
  <si>
    <t>7-M-CL-125-PL</t>
  </si>
  <si>
    <t>Joseph Cappellino</t>
  </si>
  <si>
    <t>11in</t>
  </si>
  <si>
    <t>9-8</t>
  </si>
  <si>
    <t>1-M-CL-125+-PL</t>
  </si>
  <si>
    <t>Arron Gonzales</t>
  </si>
  <si>
    <t>2-M-CL-125+-PL</t>
  </si>
  <si>
    <t>Nathan Held</t>
  </si>
  <si>
    <t>3-M-CL-125+-PL</t>
  </si>
  <si>
    <t>Conrad Cable</t>
  </si>
  <si>
    <t>lsu</t>
  </si>
  <si>
    <t>4-M-CL-125+-PL</t>
  </si>
  <si>
    <t>Jack Ransome Little III</t>
  </si>
  <si>
    <t>5-M-CL-125+-PL</t>
  </si>
  <si>
    <t>Clinton McAdams</t>
  </si>
  <si>
    <t>6-M-CL-125+-PL</t>
  </si>
  <si>
    <t>Daniel R Luehrs</t>
  </si>
  <si>
    <t>12in</t>
  </si>
  <si>
    <t>8</t>
  </si>
  <si>
    <t>8-M-CL-125+-PL</t>
  </si>
  <si>
    <t>Andrew Hollenbeck</t>
  </si>
  <si>
    <t>ITU</t>
  </si>
  <si>
    <t>1-M-CL-82.5-PL</t>
  </si>
  <si>
    <t>Mike Loncharich</t>
  </si>
  <si>
    <t>2-M-CL-82.5-PL</t>
  </si>
  <si>
    <t>Reece Verbois</t>
  </si>
  <si>
    <t>3-M-CL-82.5-PL</t>
  </si>
  <si>
    <t>Brooks Conway</t>
  </si>
  <si>
    <t>UOG</t>
  </si>
  <si>
    <t>4-M-CL-82.5-PL</t>
  </si>
  <si>
    <t>Patrick Labat</t>
  </si>
  <si>
    <t>5-M-CL-82.5-PL</t>
  </si>
  <si>
    <t>Edgar Raibuzise</t>
  </si>
  <si>
    <t>6-M-CL-82.5-PL</t>
  </si>
  <si>
    <t>Dylan Hanna</t>
  </si>
  <si>
    <t>7-M-CL-82.5-PL</t>
  </si>
  <si>
    <t>Anthony Munoz</t>
  </si>
  <si>
    <t>8-M-CL-82.5-PL</t>
  </si>
  <si>
    <t>Zachary Credle</t>
  </si>
  <si>
    <t>9-M-CL-82.5-PL</t>
  </si>
  <si>
    <t>Jacob Williamson</t>
  </si>
  <si>
    <t>10-M-CL-82.5-PL</t>
  </si>
  <si>
    <t>Daniel Howsmon</t>
  </si>
  <si>
    <t>11-M-CL-82.5-PL</t>
  </si>
  <si>
    <t>Travis Seaver</t>
  </si>
  <si>
    <t>12-M-CL-82.5-PL</t>
  </si>
  <si>
    <t>Peter Van Steyn</t>
  </si>
  <si>
    <t>13-M-CL-82.5-PL</t>
  </si>
  <si>
    <t>Zachary Cohen</t>
  </si>
  <si>
    <t>14-M-CL-82.5-PL</t>
  </si>
  <si>
    <t>Patrick Heeter</t>
  </si>
  <si>
    <t>15-M-CL-82.5-PL</t>
  </si>
  <si>
    <t>Anthony Marhanka</t>
  </si>
  <si>
    <t>8-5</t>
  </si>
  <si>
    <t>16-M-CL-82.5-PL</t>
  </si>
  <si>
    <t>Alex Grant</t>
  </si>
  <si>
    <t>17-M-CL-82.5-PL</t>
  </si>
  <si>
    <t>Taylor Bologna</t>
  </si>
  <si>
    <t>18-M-CL-82.5-PL</t>
  </si>
  <si>
    <t>Billy Pepicelli</t>
  </si>
  <si>
    <t>19-M-CL-82.5-PL</t>
  </si>
  <si>
    <t>Heracio Cortez</t>
  </si>
  <si>
    <t>20-M-CL-82.5-PL</t>
  </si>
  <si>
    <t>Melvin Diaz</t>
  </si>
  <si>
    <t>RPI</t>
  </si>
  <si>
    <t>21-M-CL-82.5-PL</t>
  </si>
  <si>
    <t>Bryan C McDonald</t>
  </si>
  <si>
    <t>22-M-CL-82.5-PL</t>
  </si>
  <si>
    <t>Kevin Petty</t>
  </si>
  <si>
    <t>23-M-CL-82.5-PL</t>
  </si>
  <si>
    <t>Jonathan Happy</t>
  </si>
  <si>
    <t>Ian C. Bell</t>
  </si>
  <si>
    <t>1-M-CL-90-PL</t>
  </si>
  <si>
    <t>Tommy Pittari</t>
  </si>
  <si>
    <t>2-M-CL-90-PL</t>
  </si>
  <si>
    <t>Cornelius Murchison</t>
  </si>
  <si>
    <t>3-M-CL-90-PL</t>
  </si>
  <si>
    <t>Peter Martinez</t>
  </si>
  <si>
    <t>4-M-CL-90-PL</t>
  </si>
  <si>
    <t>Will Ingram</t>
  </si>
  <si>
    <t>7i</t>
  </si>
  <si>
    <t>5-M-CL-90-PL</t>
  </si>
  <si>
    <t>Ryan May</t>
  </si>
  <si>
    <t>ULM</t>
  </si>
  <si>
    <t>6-M-CL-90-PL</t>
  </si>
  <si>
    <t>Cameron Goins</t>
  </si>
  <si>
    <t>8-6</t>
  </si>
  <si>
    <t>7-M-CL-90-PL</t>
  </si>
  <si>
    <t>Justin A Garcia</t>
  </si>
  <si>
    <t>8-M-CL-90-PL</t>
  </si>
  <si>
    <t>James Klemick</t>
  </si>
  <si>
    <t>9-M-CL-90-PL</t>
  </si>
  <si>
    <t>Mike Plavchak</t>
  </si>
  <si>
    <t>10-M-CL-90-PL</t>
  </si>
  <si>
    <t>Tommy Janusz</t>
  </si>
  <si>
    <t>ANGU</t>
  </si>
  <si>
    <t>11-M-CL-90-PL</t>
  </si>
  <si>
    <t>Steven Mathes</t>
  </si>
  <si>
    <t>12-M-CL-90-PL</t>
  </si>
  <si>
    <t>Lee Keaffer</t>
  </si>
  <si>
    <t>WPI</t>
  </si>
  <si>
    <t>13-M-CL-90-PL</t>
  </si>
  <si>
    <t>Tyler Esposito</t>
  </si>
  <si>
    <t>14-M-CL-90-PL</t>
  </si>
  <si>
    <t>Mathew Bogiano</t>
  </si>
  <si>
    <t>15-M-CL-90-PL</t>
  </si>
  <si>
    <t>Benjamin Esgro</t>
  </si>
  <si>
    <t>MARY</t>
  </si>
  <si>
    <t>16-M-CL-90-PL</t>
  </si>
  <si>
    <t>Cody McElroy</t>
  </si>
  <si>
    <t>17-M-CL-90-PL</t>
  </si>
  <si>
    <t>Jonathan Pepper</t>
  </si>
  <si>
    <t>18-M-CL-90-PL</t>
  </si>
  <si>
    <t>Andrew Rumney</t>
  </si>
  <si>
    <t>19-M-CL-90-PL</t>
  </si>
  <si>
    <t>Gabriel S. Martinez</t>
  </si>
  <si>
    <t>20-M-CL-90-PL</t>
  </si>
  <si>
    <t>Tyler Maker</t>
  </si>
  <si>
    <t>21-M-CL-90-PL</t>
  </si>
  <si>
    <t>Tyler Abate</t>
  </si>
  <si>
    <t>22-M-CL-90-PL</t>
  </si>
  <si>
    <t>Alexander Bruno</t>
  </si>
  <si>
    <t>23-M-CL-90-PL</t>
  </si>
  <si>
    <t>Jeffery Melancon</t>
  </si>
  <si>
    <t>1-M-CL-75-PL</t>
  </si>
  <si>
    <t>Shea Rolf</t>
  </si>
  <si>
    <t>PERU</t>
  </si>
  <si>
    <t>2-M-CL-75-PL</t>
  </si>
  <si>
    <t>IN</t>
  </si>
  <si>
    <t>Michael Pyon</t>
  </si>
  <si>
    <t>3-M-CL-75-PL</t>
  </si>
  <si>
    <t>Andy Hughes</t>
  </si>
  <si>
    <t>4-M-CL-75-PL</t>
  </si>
  <si>
    <t>Alexander Smith</t>
  </si>
  <si>
    <t>5-M-CL-75-PL</t>
  </si>
  <si>
    <t>William Chiu</t>
  </si>
  <si>
    <t>6-M-CL-75-PL</t>
  </si>
  <si>
    <t>William Everhardt</t>
  </si>
  <si>
    <t>?</t>
  </si>
  <si>
    <t>7-M-CL-75-PL</t>
  </si>
  <si>
    <t>Travis Zinsmeyer</t>
  </si>
  <si>
    <t>8-M-CL-75-PL</t>
  </si>
  <si>
    <t>9-M-CL-75-PL</t>
  </si>
  <si>
    <t>Cam Barrilleaux</t>
  </si>
  <si>
    <t>10-M-CL-75-PL</t>
  </si>
  <si>
    <t>Mason David</t>
  </si>
  <si>
    <t>11-M-CL-75-PL</t>
  </si>
  <si>
    <t>Cameron Benner</t>
  </si>
  <si>
    <t>12-M-CL-75-PL</t>
  </si>
  <si>
    <t>Jacob Warner</t>
  </si>
  <si>
    <t>13-M-CL-75-PL</t>
  </si>
  <si>
    <t>Eddie Camacho</t>
  </si>
  <si>
    <t>PCC</t>
  </si>
  <si>
    <t>14-M-CL-75-PL</t>
  </si>
  <si>
    <t>Ryan Aukerman</t>
  </si>
  <si>
    <t>15-M-CL-75-PL</t>
  </si>
  <si>
    <t>Darren Waters</t>
  </si>
  <si>
    <t>16-M-CL-75-PL</t>
  </si>
  <si>
    <t>Jeff Calabrese</t>
  </si>
  <si>
    <t>17-M-CL-75-PL</t>
  </si>
  <si>
    <t>Zach Weissmann</t>
  </si>
  <si>
    <t>18-M-CL-75-PL</t>
  </si>
  <si>
    <t>Jordan Marcus</t>
  </si>
  <si>
    <t>RCNJ</t>
  </si>
  <si>
    <t>19-M-CL-75-PL</t>
  </si>
  <si>
    <t>Matthew Steffen</t>
  </si>
  <si>
    <t>UC</t>
  </si>
  <si>
    <t>20-M-CL-75-PL</t>
  </si>
  <si>
    <t>IL</t>
  </si>
  <si>
    <t>Joseph Porzio</t>
  </si>
  <si>
    <t>21-M-CL-75-PL</t>
  </si>
  <si>
    <t>Sharif Gray</t>
  </si>
  <si>
    <t>7-3</t>
  </si>
  <si>
    <t>22-M-CL-75-PL</t>
  </si>
  <si>
    <t>Greg Darnell</t>
  </si>
  <si>
    <t>UCLA</t>
  </si>
  <si>
    <t>23-M-CL-75-PL</t>
  </si>
  <si>
    <t>CA</t>
  </si>
  <si>
    <t>Chris Martinez</t>
  </si>
  <si>
    <t>24-M-CL-75-PL</t>
  </si>
  <si>
    <t>Mark Jones</t>
  </si>
  <si>
    <t>25-M-CL-75-PL</t>
  </si>
  <si>
    <t>Linda Okoro</t>
  </si>
  <si>
    <t>1-F-CL-75-PL</t>
  </si>
  <si>
    <t>Olivia Harrington</t>
  </si>
  <si>
    <t>2-F-CL-75-PL</t>
  </si>
  <si>
    <t>Bryanna Alba</t>
  </si>
  <si>
    <t>3-F-CL-75-PL</t>
  </si>
  <si>
    <t>Gabriela Guzman</t>
  </si>
  <si>
    <t>4-F-CL-75-PL</t>
  </si>
  <si>
    <t>Alex Jackson</t>
  </si>
  <si>
    <t>5-F-CL-75-PL</t>
  </si>
  <si>
    <t>Chelsie Batiste</t>
  </si>
  <si>
    <t>6-3</t>
  </si>
  <si>
    <t>6-F-CL-75-PL</t>
  </si>
  <si>
    <t>Teressa K. Wilson</t>
  </si>
  <si>
    <t>7-F-CL-75-PL</t>
  </si>
  <si>
    <t>Emily Bearden</t>
  </si>
  <si>
    <t>8-F-CL-75-PL</t>
  </si>
  <si>
    <t>Natalie Escareno</t>
  </si>
  <si>
    <t>9-F-CL-75-PL</t>
  </si>
  <si>
    <t>Ben Schuller</t>
  </si>
  <si>
    <t>CMU</t>
  </si>
  <si>
    <t>MI</t>
  </si>
  <si>
    <t>Jordan  Dunn</t>
  </si>
  <si>
    <t>Tyler Wright</t>
  </si>
  <si>
    <t>Donovan Bertrand</t>
  </si>
  <si>
    <t>Tiffany McKinney</t>
  </si>
  <si>
    <t>1-F-CL-82.5-PL</t>
  </si>
  <si>
    <t>Shelby O'Brien</t>
  </si>
  <si>
    <t>2-F-CL-82.5-PL</t>
  </si>
  <si>
    <t>Brittany Torres</t>
  </si>
  <si>
    <t>3-F-CL-82.5-PL</t>
  </si>
  <si>
    <t>Taylor Miller</t>
  </si>
  <si>
    <t>4-F-CL-82.5-PL</t>
  </si>
  <si>
    <t>Eowyn Pedicini</t>
  </si>
  <si>
    <t>5-F-CL-82.5-PL</t>
  </si>
  <si>
    <t>Anna Padilla</t>
  </si>
  <si>
    <t>CT</t>
  </si>
  <si>
    <t>2011 USA Powerlifting Collegiate Nationals - April 2nd, 2011</t>
  </si>
  <si>
    <t>2011 USA Powerlifting Collegiate Nationals - April 3rd, 2011</t>
  </si>
  <si>
    <t>Greg Moyer</t>
  </si>
  <si>
    <t>PCT</t>
  </si>
  <si>
    <t>7-M-CL-125+-PL</t>
  </si>
  <si>
    <t>24-M-CL-90-PL</t>
  </si>
  <si>
    <t>Women's Teams</t>
  </si>
  <si>
    <t>Men's Teams</t>
  </si>
  <si>
    <t>Texas A&amp;M</t>
  </si>
  <si>
    <t>Northeastern University</t>
  </si>
  <si>
    <t>Florida Gulf Coast University</t>
  </si>
  <si>
    <t>US Naval Academy</t>
  </si>
  <si>
    <t>US Airforce Academy</t>
  </si>
  <si>
    <t>Louisiana State University</t>
  </si>
  <si>
    <t>University of Louisiana at Lafayette</t>
  </si>
  <si>
    <t>Louisiana Tech University</t>
  </si>
  <si>
    <t>US Air force Academy</t>
  </si>
  <si>
    <t>University of Texas at Austin</t>
  </si>
  <si>
    <t>West Point Military Academy</t>
  </si>
  <si>
    <t>Sam Houston University</t>
  </si>
  <si>
    <t>Penn State University</t>
  </si>
  <si>
    <t>LW Female</t>
  </si>
  <si>
    <t>HW Female</t>
  </si>
  <si>
    <t>LW Male</t>
  </si>
  <si>
    <t>HW Male</t>
  </si>
  <si>
    <t>Joe Cappelino</t>
  </si>
  <si>
    <t>Scoring</t>
  </si>
  <si>
    <t>Pts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</si>
</sst>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6"/>
      <name val="Arial"/>
      <family val="2"/>
    </font>
    <font>
      <sz val="11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" xfId="0" applyBorder="1" applyAlignment="1">
      <alignment horizontal="center" shrinkToFit="1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shrinkToFit="1"/>
    </xf>
    <xf numFmtId="0" fontId="0" fillId="0" borderId="1" xfId="0" applyBorder="1" applyAlignment="1">
      <alignment horizontal="center" shrinkToFi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 horizontal="center"/>
    </xf>
    <xf numFmtId="0" fontId="0" fillId="0" borderId="0" xfId="0" applyAlignment="1">
      <alignment horizontal="center" shrinkToFit="1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vertical="center" wrapText="1" shrinkToFit="1"/>
    </xf>
    <xf numFmtId="0" fontId="1" fillId="2" borderId="1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 shrinkToFit="1"/>
    </xf>
    <xf numFmtId="0" fontId="0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shrinkToFit="1"/>
    </xf>
    <xf numFmtId="0" fontId="0" fillId="0" borderId="2" xfId="0" applyBorder="1" applyAlignment="1">
      <alignment horizontal="center" shrinkToFit="1"/>
    </xf>
    <xf numFmtId="0" fontId="0" fillId="0" borderId="2" xfId="0" applyBorder="1" applyAlignment="1">
      <alignment/>
    </xf>
    <xf numFmtId="164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shrinkToFit="1"/>
    </xf>
    <xf numFmtId="0" fontId="3" fillId="3" borderId="4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b/>
        <i val="0"/>
        <strike val="0"/>
      </font>
      <border/>
    </dxf>
    <dxf>
      <font>
        <i val="0"/>
        <strike/>
      </font>
      <border/>
    </dxf>
    <dxf>
      <font>
        <b/>
        <i val="0"/>
      </font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152400</xdr:colOff>
      <xdr:row>0</xdr:row>
      <xdr:rowOff>0</xdr:rowOff>
    </xdr:from>
    <xdr:to>
      <xdr:col>9</xdr:col>
      <xdr:colOff>180975</xdr:colOff>
      <xdr:row>41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1275" y="0"/>
          <a:ext cx="4295775" cy="674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ay1-Session1-Red-Final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Session%201%20Combine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tup"/>
      <sheetName val="Lists"/>
      <sheetName val="Sheet2"/>
      <sheetName val="Weigh-In"/>
      <sheetName val="Lifting"/>
      <sheetName val="DATA"/>
      <sheetName val="QuickPrint"/>
      <sheetName val="ContestResults"/>
      <sheetName val="Awards"/>
      <sheetName val="LoadingChart"/>
      <sheetName val="NewRecords"/>
      <sheetName val="American Records"/>
    </sheetNames>
    <sheetDataSet>
      <sheetData sheetId="4">
        <row r="7">
          <cell r="E7" t="str">
            <v>Bwt (kg)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tup"/>
      <sheetName val="Lists"/>
      <sheetName val="Sheet2"/>
      <sheetName val="Weigh-In"/>
      <sheetName val="Lifting"/>
      <sheetName val="DATA"/>
      <sheetName val="QuickPrint"/>
      <sheetName val="ContestResults"/>
      <sheetName val="Awards"/>
      <sheetName val="LoadingChart"/>
      <sheetName val="NewRecords"/>
      <sheetName val="American Records"/>
    </sheetNames>
    <sheetDataSet>
      <sheetData sheetId="4">
        <row r="7">
          <cell r="E7" t="str">
            <v>Bwt (kg)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93"/>
  <sheetViews>
    <sheetView tabSelected="1" workbookViewId="0" topLeftCell="A1">
      <pane ySplit="2" topLeftCell="BM3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19.421875" style="0" bestFit="1" customWidth="1"/>
    <col min="2" max="2" width="6.421875" style="0" bestFit="1" customWidth="1"/>
    <col min="6" max="13" width="0" style="0" hidden="1" customWidth="1"/>
    <col min="15" max="15" width="17.28125" style="0" hidden="1" customWidth="1"/>
    <col min="16" max="16" width="15.28125" style="0" hidden="1" customWidth="1"/>
    <col min="17" max="18" width="0" style="0" hidden="1" customWidth="1"/>
    <col min="21" max="23" width="0" style="0" hidden="1" customWidth="1"/>
    <col min="27" max="28" width="0" style="0" hidden="1" customWidth="1"/>
    <col min="29" max="29" width="15.140625" style="0" bestFit="1" customWidth="1"/>
    <col min="30" max="30" width="0" style="0" hidden="1" customWidth="1"/>
    <col min="32" max="32" width="0" style="0" hidden="1" customWidth="1"/>
  </cols>
  <sheetData>
    <row r="1" spans="1:31" ht="20.25">
      <c r="A1" s="28" t="s">
        <v>223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</row>
    <row r="2" spans="1:32" ht="38.25">
      <c r="A2" s="12" t="s">
        <v>0</v>
      </c>
      <c r="B2" s="13" t="s">
        <v>1</v>
      </c>
      <c r="C2" s="14" t="s">
        <v>2</v>
      </c>
      <c r="D2" s="14" t="str">
        <f>'[1]Lifting'!$E$7</f>
        <v>Bwt (kg)</v>
      </c>
      <c r="E2" s="14" t="str">
        <f>IF(D2="Bwt (lb)","WtCls (lb)","WtCls (kg)")</f>
        <v>WtCls (kg)</v>
      </c>
      <c r="F2" s="14" t="s">
        <v>3</v>
      </c>
      <c r="G2" s="14" t="s">
        <v>4</v>
      </c>
      <c r="H2" s="14" t="s">
        <v>5</v>
      </c>
      <c r="I2" s="14" t="s">
        <v>6</v>
      </c>
      <c r="J2" s="14" t="s">
        <v>7</v>
      </c>
      <c r="K2" s="14" t="s">
        <v>8</v>
      </c>
      <c r="L2" s="14" t="s">
        <v>9</v>
      </c>
      <c r="M2" s="14" t="s">
        <v>10</v>
      </c>
      <c r="N2" s="14" t="s">
        <v>11</v>
      </c>
      <c r="O2" s="14" t="s">
        <v>12</v>
      </c>
      <c r="P2" s="14" t="s">
        <v>13</v>
      </c>
      <c r="Q2" s="14" t="s">
        <v>14</v>
      </c>
      <c r="R2" s="14" t="s">
        <v>15</v>
      </c>
      <c r="S2" s="14" t="s">
        <v>16</v>
      </c>
      <c r="T2" s="14" t="s">
        <v>17</v>
      </c>
      <c r="U2" s="14" t="s">
        <v>18</v>
      </c>
      <c r="V2" s="14" t="s">
        <v>19</v>
      </c>
      <c r="W2" s="14" t="s">
        <v>20</v>
      </c>
      <c r="X2" s="14" t="s">
        <v>21</v>
      </c>
      <c r="Y2" s="15" t="s">
        <v>22</v>
      </c>
      <c r="Z2" s="15" t="s">
        <v>23</v>
      </c>
      <c r="AA2" s="15" t="s">
        <v>24</v>
      </c>
      <c r="AB2" s="14" t="s">
        <v>25</v>
      </c>
      <c r="AC2" s="16" t="s">
        <v>26</v>
      </c>
      <c r="AD2" s="17"/>
      <c r="AE2" s="18" t="s">
        <v>222</v>
      </c>
      <c r="AF2" s="18" t="s">
        <v>625</v>
      </c>
    </row>
    <row r="3" spans="1:34" s="10" customFormat="1" ht="12.75">
      <c r="A3" s="4" t="s">
        <v>27</v>
      </c>
      <c r="B3" s="1" t="s">
        <v>28</v>
      </c>
      <c r="C3" s="2" t="s">
        <v>29</v>
      </c>
      <c r="D3" s="2">
        <v>43.361908649702904</v>
      </c>
      <c r="E3" s="2">
        <v>44</v>
      </c>
      <c r="F3" s="2">
        <v>0</v>
      </c>
      <c r="G3" s="2">
        <v>1.4217000007629395</v>
      </c>
      <c r="H3" s="2">
        <v>19</v>
      </c>
      <c r="I3" s="2">
        <v>1.04</v>
      </c>
      <c r="J3" s="2" t="s">
        <v>30</v>
      </c>
      <c r="K3" s="2">
        <v>112.5</v>
      </c>
      <c r="L3" s="2">
        <v>-120</v>
      </c>
      <c r="M3" s="2">
        <v>-120</v>
      </c>
      <c r="N3" s="2">
        <v>112.5</v>
      </c>
      <c r="O3" s="2" t="s">
        <v>31</v>
      </c>
      <c r="P3" s="2">
        <v>50</v>
      </c>
      <c r="Q3" s="2">
        <v>55</v>
      </c>
      <c r="R3" s="2">
        <v>57.5</v>
      </c>
      <c r="S3" s="2">
        <v>57.5</v>
      </c>
      <c r="T3" s="2">
        <v>170</v>
      </c>
      <c r="U3" s="2">
        <v>-115</v>
      </c>
      <c r="V3" s="2">
        <v>120</v>
      </c>
      <c r="W3" s="2">
        <v>-125</v>
      </c>
      <c r="X3" s="2">
        <v>120</v>
      </c>
      <c r="Y3" s="2">
        <v>290</v>
      </c>
      <c r="Z3" s="3">
        <v>412.29300022125244</v>
      </c>
      <c r="AA3" s="3">
        <v>428.78472023010255</v>
      </c>
      <c r="AB3" s="2">
        <v>1</v>
      </c>
      <c r="AC3" s="1" t="s">
        <v>32</v>
      </c>
      <c r="AD3" s="6" t="s">
        <v>33</v>
      </c>
      <c r="AE3" s="2" t="s">
        <v>34</v>
      </c>
      <c r="AF3" s="10">
        <v>12</v>
      </c>
      <c r="AH3" s="10" t="s">
        <v>28</v>
      </c>
    </row>
    <row r="4" spans="1:32" s="10" customFormat="1" ht="12.75">
      <c r="A4" s="4" t="s">
        <v>35</v>
      </c>
      <c r="B4" s="1" t="s">
        <v>36</v>
      </c>
      <c r="C4" s="2" t="s">
        <v>29</v>
      </c>
      <c r="D4" s="2">
        <v>43.54333922982719</v>
      </c>
      <c r="E4" s="2">
        <v>44</v>
      </c>
      <c r="F4" s="2">
        <v>138</v>
      </c>
      <c r="G4" s="2">
        <v>1.417799949645996</v>
      </c>
      <c r="H4" s="2">
        <v>21</v>
      </c>
      <c r="I4" s="2">
        <v>1.02</v>
      </c>
      <c r="J4" s="2">
        <v>3</v>
      </c>
      <c r="K4" s="2">
        <v>-92.5</v>
      </c>
      <c r="L4" s="2">
        <v>95</v>
      </c>
      <c r="M4" s="2">
        <v>100</v>
      </c>
      <c r="N4" s="2">
        <v>100</v>
      </c>
      <c r="O4" s="2" t="s">
        <v>37</v>
      </c>
      <c r="P4" s="2">
        <v>-45</v>
      </c>
      <c r="Q4" s="2">
        <v>52.5</v>
      </c>
      <c r="R4" s="2">
        <v>-57.5</v>
      </c>
      <c r="S4" s="2">
        <v>52.5</v>
      </c>
      <c r="T4" s="2">
        <v>152.5</v>
      </c>
      <c r="U4" s="2">
        <v>92.5</v>
      </c>
      <c r="V4" s="2">
        <v>102.5</v>
      </c>
      <c r="W4" s="2">
        <v>107.5</v>
      </c>
      <c r="X4" s="2">
        <v>107.5</v>
      </c>
      <c r="Y4" s="2">
        <v>260</v>
      </c>
      <c r="Z4" s="3">
        <v>368.627986907959</v>
      </c>
      <c r="AA4" s="3">
        <v>376.00054664611815</v>
      </c>
      <c r="AB4" s="2">
        <v>1</v>
      </c>
      <c r="AC4" s="1" t="s">
        <v>38</v>
      </c>
      <c r="AD4" s="6" t="s">
        <v>33</v>
      </c>
      <c r="AE4" s="2" t="s">
        <v>34</v>
      </c>
      <c r="AF4" s="10">
        <v>9</v>
      </c>
    </row>
    <row r="5" spans="1:32" s="10" customFormat="1" ht="12.75">
      <c r="A5" s="4" t="s">
        <v>39</v>
      </c>
      <c r="B5" s="1" t="s">
        <v>40</v>
      </c>
      <c r="C5" s="2" t="s">
        <v>29</v>
      </c>
      <c r="D5" s="2">
        <v>41.6</v>
      </c>
      <c r="E5" s="2">
        <v>44</v>
      </c>
      <c r="F5" s="2">
        <v>8</v>
      </c>
      <c r="G5" s="2">
        <v>1.4594999551773071</v>
      </c>
      <c r="H5" s="2">
        <v>19</v>
      </c>
      <c r="I5" s="2">
        <v>1.04</v>
      </c>
      <c r="J5" s="2">
        <v>2</v>
      </c>
      <c r="K5" s="2">
        <v>95</v>
      </c>
      <c r="L5" s="2">
        <v>100</v>
      </c>
      <c r="M5" s="2">
        <v>-105</v>
      </c>
      <c r="N5" s="2">
        <v>100</v>
      </c>
      <c r="O5" s="2" t="s">
        <v>41</v>
      </c>
      <c r="P5" s="2">
        <v>40</v>
      </c>
      <c r="Q5" s="2">
        <v>45</v>
      </c>
      <c r="R5" s="2">
        <v>-47.5</v>
      </c>
      <c r="S5" s="2">
        <v>45</v>
      </c>
      <c r="T5" s="2">
        <v>145</v>
      </c>
      <c r="U5" s="2">
        <v>87.5</v>
      </c>
      <c r="V5" s="2">
        <v>-100</v>
      </c>
      <c r="W5" s="2">
        <v>-110</v>
      </c>
      <c r="X5" s="2">
        <v>87.5</v>
      </c>
      <c r="Y5" s="2">
        <v>232.5</v>
      </c>
      <c r="Z5" s="3">
        <v>339.3337395787239</v>
      </c>
      <c r="AA5" s="3">
        <v>352.9070891618729</v>
      </c>
      <c r="AB5" s="2">
        <v>1</v>
      </c>
      <c r="AC5" s="1" t="s">
        <v>42</v>
      </c>
      <c r="AD5" s="6" t="s">
        <v>33</v>
      </c>
      <c r="AE5" s="2" t="s">
        <v>43</v>
      </c>
      <c r="AF5" s="10">
        <v>8</v>
      </c>
    </row>
    <row r="6" spans="1:32" s="10" customFormat="1" ht="12.75">
      <c r="A6" s="4" t="s">
        <v>44</v>
      </c>
      <c r="B6" s="1" t="s">
        <v>40</v>
      </c>
      <c r="C6" s="2" t="s">
        <v>29</v>
      </c>
      <c r="D6" s="2">
        <v>42.4</v>
      </c>
      <c r="E6" s="2">
        <v>44</v>
      </c>
      <c r="F6" s="2">
        <v>7</v>
      </c>
      <c r="G6" s="2">
        <v>1.4423999786376953</v>
      </c>
      <c r="H6" s="2">
        <v>18</v>
      </c>
      <c r="I6" s="2">
        <v>1.06</v>
      </c>
      <c r="J6" s="2">
        <v>2</v>
      </c>
      <c r="K6" s="2">
        <v>50</v>
      </c>
      <c r="L6" s="2">
        <v>55</v>
      </c>
      <c r="M6" s="2">
        <v>-60</v>
      </c>
      <c r="N6" s="2">
        <v>55</v>
      </c>
      <c r="O6" s="2" t="s">
        <v>41</v>
      </c>
      <c r="P6" s="2">
        <v>37.5</v>
      </c>
      <c r="Q6" s="2">
        <v>-40</v>
      </c>
      <c r="R6" s="2">
        <v>-40</v>
      </c>
      <c r="S6" s="2">
        <v>37.5</v>
      </c>
      <c r="T6" s="2">
        <v>92.5</v>
      </c>
      <c r="U6" s="2">
        <v>45</v>
      </c>
      <c r="V6" s="2">
        <v>-47.5</v>
      </c>
      <c r="W6" s="2">
        <v>0</v>
      </c>
      <c r="X6" s="2">
        <v>45</v>
      </c>
      <c r="Y6" s="2">
        <v>137.5</v>
      </c>
      <c r="Z6" s="3">
        <v>198.3299970626831</v>
      </c>
      <c r="AA6" s="3">
        <v>210.2297968864441</v>
      </c>
      <c r="AB6" s="2">
        <v>1</v>
      </c>
      <c r="AC6" s="1" t="s">
        <v>45</v>
      </c>
      <c r="AD6" s="6" t="s">
        <v>33</v>
      </c>
      <c r="AE6" s="2" t="s">
        <v>43</v>
      </c>
      <c r="AF6" s="10">
        <v>7</v>
      </c>
    </row>
    <row r="7" spans="1:31" s="10" customFormat="1" ht="12.75">
      <c r="A7" s="4" t="s">
        <v>50</v>
      </c>
      <c r="B7" s="1" t="s">
        <v>51</v>
      </c>
      <c r="C7" s="2" t="s">
        <v>29</v>
      </c>
      <c r="D7" s="2">
        <v>47.534811992561345</v>
      </c>
      <c r="E7" s="2">
        <v>48</v>
      </c>
      <c r="F7" s="2">
        <v>111</v>
      </c>
      <c r="G7" s="2">
        <v>1.333899974822998</v>
      </c>
      <c r="H7" s="2">
        <v>20</v>
      </c>
      <c r="I7" s="2">
        <v>1.03</v>
      </c>
      <c r="J7" s="2">
        <v>3</v>
      </c>
      <c r="K7" s="2">
        <v>112.5</v>
      </c>
      <c r="L7" s="2">
        <v>120</v>
      </c>
      <c r="M7" s="2">
        <v>-125</v>
      </c>
      <c r="N7" s="2">
        <v>120</v>
      </c>
      <c r="O7" s="2" t="s">
        <v>52</v>
      </c>
      <c r="P7" s="2">
        <v>72.5</v>
      </c>
      <c r="Q7" s="2">
        <v>77.5</v>
      </c>
      <c r="R7" s="2">
        <v>82.5</v>
      </c>
      <c r="S7" s="2">
        <v>82.5</v>
      </c>
      <c r="T7" s="2">
        <v>202.5</v>
      </c>
      <c r="U7" s="2">
        <v>110</v>
      </c>
      <c r="V7" s="2">
        <v>115</v>
      </c>
      <c r="W7" s="2">
        <v>-120</v>
      </c>
      <c r="X7" s="2">
        <v>115</v>
      </c>
      <c r="Y7" s="2">
        <v>317.5</v>
      </c>
      <c r="Z7" s="3">
        <v>423.5132420063019</v>
      </c>
      <c r="AA7" s="3">
        <v>436.2186392664909</v>
      </c>
      <c r="AB7" s="2">
        <v>1</v>
      </c>
      <c r="AC7" s="1" t="s">
        <v>53</v>
      </c>
      <c r="AD7" s="6" t="s">
        <v>33</v>
      </c>
      <c r="AE7" s="2" t="s">
        <v>43</v>
      </c>
    </row>
    <row r="8" spans="1:32" s="10" customFormat="1" ht="12.75">
      <c r="A8" s="4" t="s">
        <v>57</v>
      </c>
      <c r="B8" s="1" t="s">
        <v>58</v>
      </c>
      <c r="C8" s="2" t="s">
        <v>29</v>
      </c>
      <c r="D8" s="2">
        <v>51.52628475529551</v>
      </c>
      <c r="E8" s="2">
        <v>52</v>
      </c>
      <c r="F8" s="2">
        <v>62</v>
      </c>
      <c r="G8" s="2">
        <v>1.2554999589920044</v>
      </c>
      <c r="H8" s="2">
        <v>21</v>
      </c>
      <c r="I8" s="2">
        <v>1.02</v>
      </c>
      <c r="J8" s="2">
        <v>4</v>
      </c>
      <c r="K8" s="2">
        <v>100</v>
      </c>
      <c r="L8" s="2">
        <v>115</v>
      </c>
      <c r="M8" s="2">
        <v>-125</v>
      </c>
      <c r="N8" s="2">
        <v>115</v>
      </c>
      <c r="O8" s="2" t="s">
        <v>59</v>
      </c>
      <c r="P8" s="2">
        <v>-65</v>
      </c>
      <c r="Q8" s="2">
        <v>70</v>
      </c>
      <c r="R8" s="2">
        <v>77.5</v>
      </c>
      <c r="S8" s="2">
        <v>77.5</v>
      </c>
      <c r="T8" s="2">
        <v>192.5</v>
      </c>
      <c r="U8" s="2">
        <v>115</v>
      </c>
      <c r="V8" s="2">
        <v>125</v>
      </c>
      <c r="W8" s="2">
        <v>-145</v>
      </c>
      <c r="X8" s="2">
        <v>125</v>
      </c>
      <c r="Y8" s="2">
        <v>317.5</v>
      </c>
      <c r="Z8" s="3">
        <v>398.6212369799614</v>
      </c>
      <c r="AA8" s="3">
        <v>406.59366171956066</v>
      </c>
      <c r="AB8" s="2">
        <v>1</v>
      </c>
      <c r="AC8" s="1" t="s">
        <v>60</v>
      </c>
      <c r="AD8" s="6" t="s">
        <v>33</v>
      </c>
      <c r="AE8" s="2" t="s">
        <v>43</v>
      </c>
      <c r="AF8" s="10">
        <v>12</v>
      </c>
    </row>
    <row r="9" spans="1:32" s="10" customFormat="1" ht="12.75">
      <c r="A9" s="4" t="s">
        <v>61</v>
      </c>
      <c r="B9" s="1" t="s">
        <v>40</v>
      </c>
      <c r="C9" s="2" t="s">
        <v>29</v>
      </c>
      <c r="D9" s="2">
        <v>51.7</v>
      </c>
      <c r="E9" s="2">
        <v>52</v>
      </c>
      <c r="F9" s="2">
        <v>80</v>
      </c>
      <c r="G9" s="2">
        <v>1.2522000074386597</v>
      </c>
      <c r="H9" s="2">
        <v>23</v>
      </c>
      <c r="I9" s="2">
        <v>1</v>
      </c>
      <c r="J9" s="2">
        <v>5</v>
      </c>
      <c r="K9" s="2">
        <v>102.5</v>
      </c>
      <c r="L9" s="2">
        <v>107.5</v>
      </c>
      <c r="M9" s="2">
        <v>-115</v>
      </c>
      <c r="N9" s="2">
        <v>107.5</v>
      </c>
      <c r="O9" s="2" t="s">
        <v>62</v>
      </c>
      <c r="P9" s="2">
        <v>65</v>
      </c>
      <c r="Q9" s="2">
        <v>70</v>
      </c>
      <c r="R9" s="2">
        <v>75</v>
      </c>
      <c r="S9" s="2">
        <v>75</v>
      </c>
      <c r="T9" s="2">
        <v>182.5</v>
      </c>
      <c r="U9" s="2">
        <v>97.5</v>
      </c>
      <c r="V9" s="2">
        <v>110</v>
      </c>
      <c r="W9" s="2">
        <v>-117.5</v>
      </c>
      <c r="X9" s="2">
        <v>110</v>
      </c>
      <c r="Y9" s="2">
        <v>292.5</v>
      </c>
      <c r="Z9" s="3">
        <v>366.26850217580795</v>
      </c>
      <c r="AA9" s="3">
        <v>366.26850217580795</v>
      </c>
      <c r="AB9" s="2">
        <v>1</v>
      </c>
      <c r="AC9" s="1" t="s">
        <v>63</v>
      </c>
      <c r="AD9" s="6" t="s">
        <v>33</v>
      </c>
      <c r="AE9" s="2" t="s">
        <v>43</v>
      </c>
      <c r="AF9" s="10">
        <v>9</v>
      </c>
    </row>
    <row r="10" spans="1:32" s="10" customFormat="1" ht="12.75">
      <c r="A10" s="4" t="s">
        <v>64</v>
      </c>
      <c r="B10" s="1" t="s">
        <v>65</v>
      </c>
      <c r="C10" s="2" t="s">
        <v>29</v>
      </c>
      <c r="D10" s="2">
        <v>51.1</v>
      </c>
      <c r="E10" s="2">
        <v>52</v>
      </c>
      <c r="F10" s="2">
        <v>73</v>
      </c>
      <c r="G10" s="2">
        <v>1.2634999752044678</v>
      </c>
      <c r="H10" s="2">
        <v>21</v>
      </c>
      <c r="I10" s="2">
        <v>1.02</v>
      </c>
      <c r="J10" s="2">
        <v>4</v>
      </c>
      <c r="K10" s="2">
        <v>80</v>
      </c>
      <c r="L10" s="2">
        <v>87.5</v>
      </c>
      <c r="M10" s="2">
        <v>97.5</v>
      </c>
      <c r="N10" s="2">
        <v>97.5</v>
      </c>
      <c r="O10" s="2" t="s">
        <v>66</v>
      </c>
      <c r="P10" s="2">
        <v>50</v>
      </c>
      <c r="Q10" s="2">
        <v>57.5</v>
      </c>
      <c r="R10" s="2">
        <v>-62.5</v>
      </c>
      <c r="S10" s="2">
        <v>57.5</v>
      </c>
      <c r="T10" s="2">
        <v>155</v>
      </c>
      <c r="U10" s="2">
        <v>102.5</v>
      </c>
      <c r="V10" s="2">
        <v>107.5</v>
      </c>
      <c r="W10" s="2">
        <v>115</v>
      </c>
      <c r="X10" s="2">
        <v>115</v>
      </c>
      <c r="Y10" s="2">
        <v>270</v>
      </c>
      <c r="Z10" s="3">
        <v>341.1449933052063</v>
      </c>
      <c r="AA10" s="3">
        <v>347.96789317131044</v>
      </c>
      <c r="AB10" s="2">
        <v>1</v>
      </c>
      <c r="AC10" s="1" t="s">
        <v>67</v>
      </c>
      <c r="AD10" s="6" t="s">
        <v>33</v>
      </c>
      <c r="AE10" s="2" t="s">
        <v>68</v>
      </c>
      <c r="AF10" s="10">
        <v>8</v>
      </c>
    </row>
    <row r="11" spans="1:32" s="10" customFormat="1" ht="12.75">
      <c r="A11" s="4" t="s">
        <v>69</v>
      </c>
      <c r="B11" s="1" t="s">
        <v>40</v>
      </c>
      <c r="C11" s="2" t="s">
        <v>29</v>
      </c>
      <c r="D11" s="2">
        <v>51.79843062548193</v>
      </c>
      <c r="E11" s="2">
        <v>52</v>
      </c>
      <c r="F11" s="2">
        <v>9</v>
      </c>
      <c r="G11" s="2">
        <v>1.2503999471664429</v>
      </c>
      <c r="H11" s="2">
        <v>18</v>
      </c>
      <c r="I11" s="2">
        <v>1.06</v>
      </c>
      <c r="J11" s="2">
        <v>6</v>
      </c>
      <c r="K11" s="2">
        <v>92.5</v>
      </c>
      <c r="L11" s="2">
        <v>-102.5</v>
      </c>
      <c r="M11" s="2">
        <v>-102.5</v>
      </c>
      <c r="N11" s="2">
        <v>92.5</v>
      </c>
      <c r="O11" s="2" t="s">
        <v>66</v>
      </c>
      <c r="P11" s="2">
        <v>42.5</v>
      </c>
      <c r="Q11" s="2">
        <v>47.5</v>
      </c>
      <c r="R11" s="2">
        <v>-52.5</v>
      </c>
      <c r="S11" s="2">
        <v>47.5</v>
      </c>
      <c r="T11" s="2">
        <v>140</v>
      </c>
      <c r="U11" s="2">
        <v>95</v>
      </c>
      <c r="V11" s="2">
        <v>107.5</v>
      </c>
      <c r="W11" s="2">
        <v>-125</v>
      </c>
      <c r="X11" s="2">
        <v>107.5</v>
      </c>
      <c r="Y11" s="2">
        <v>247.5</v>
      </c>
      <c r="Z11" s="3">
        <v>309.4739869236946</v>
      </c>
      <c r="AA11" s="3">
        <v>328.0424261391163</v>
      </c>
      <c r="AB11" s="2">
        <v>1</v>
      </c>
      <c r="AC11" s="1" t="s">
        <v>70</v>
      </c>
      <c r="AD11" s="6" t="s">
        <v>33</v>
      </c>
      <c r="AE11" s="2" t="s">
        <v>43</v>
      </c>
      <c r="AF11" s="10">
        <v>7</v>
      </c>
    </row>
    <row r="12" spans="1:32" s="10" customFormat="1" ht="12.75">
      <c r="A12" s="4" t="s">
        <v>71</v>
      </c>
      <c r="B12" s="1" t="s">
        <v>72</v>
      </c>
      <c r="C12" s="2" t="s">
        <v>29</v>
      </c>
      <c r="D12" s="2">
        <v>51.34485417517123</v>
      </c>
      <c r="E12" s="2">
        <v>52</v>
      </c>
      <c r="F12" s="2">
        <v>5</v>
      </c>
      <c r="G12" s="2">
        <v>1.2589000463485718</v>
      </c>
      <c r="H12" s="2">
        <v>25</v>
      </c>
      <c r="I12" s="2">
        <v>1</v>
      </c>
      <c r="J12" s="2">
        <v>7</v>
      </c>
      <c r="K12" s="2">
        <v>90</v>
      </c>
      <c r="L12" s="2">
        <v>95</v>
      </c>
      <c r="M12" s="2">
        <v>-100</v>
      </c>
      <c r="N12" s="2">
        <v>95</v>
      </c>
      <c r="O12" s="2" t="s">
        <v>55</v>
      </c>
      <c r="P12" s="2">
        <v>45</v>
      </c>
      <c r="Q12" s="2">
        <v>47.5</v>
      </c>
      <c r="R12" s="2">
        <v>-50</v>
      </c>
      <c r="S12" s="2">
        <v>47.5</v>
      </c>
      <c r="T12" s="2">
        <v>142.5</v>
      </c>
      <c r="U12" s="2">
        <v>102.5</v>
      </c>
      <c r="V12" s="2">
        <v>-107.5</v>
      </c>
      <c r="W12" s="2">
        <v>-110</v>
      </c>
      <c r="X12" s="2">
        <v>102.5</v>
      </c>
      <c r="Y12" s="2">
        <v>245</v>
      </c>
      <c r="Z12" s="3">
        <v>308.4305113554001</v>
      </c>
      <c r="AA12" s="3">
        <v>0</v>
      </c>
      <c r="AB12" s="2">
        <v>1</v>
      </c>
      <c r="AC12" s="1" t="s">
        <v>73</v>
      </c>
      <c r="AD12" s="6" t="s">
        <v>33</v>
      </c>
      <c r="AE12" s="2" t="s">
        <v>74</v>
      </c>
      <c r="AF12" s="10">
        <v>6</v>
      </c>
    </row>
    <row r="13" spans="1:32" s="10" customFormat="1" ht="12.75">
      <c r="A13" s="4" t="s">
        <v>82</v>
      </c>
      <c r="B13" s="1" t="s">
        <v>51</v>
      </c>
      <c r="C13" s="2" t="s">
        <v>29</v>
      </c>
      <c r="D13" s="2">
        <v>55.4</v>
      </c>
      <c r="E13" s="2">
        <v>56</v>
      </c>
      <c r="F13" s="2">
        <v>103</v>
      </c>
      <c r="G13" s="2">
        <v>1.1865999698638916</v>
      </c>
      <c r="H13" s="2">
        <v>21</v>
      </c>
      <c r="I13" s="2">
        <v>1.02</v>
      </c>
      <c r="J13" s="2">
        <v>5</v>
      </c>
      <c r="K13" s="2">
        <v>-152.5</v>
      </c>
      <c r="L13" s="2">
        <v>155</v>
      </c>
      <c r="M13" s="2">
        <v>-157.5</v>
      </c>
      <c r="N13" s="2">
        <v>155</v>
      </c>
      <c r="O13" s="2" t="s">
        <v>83</v>
      </c>
      <c r="P13" s="2">
        <v>72.5</v>
      </c>
      <c r="Q13" s="2">
        <v>77.5</v>
      </c>
      <c r="R13" s="2">
        <v>-80</v>
      </c>
      <c r="S13" s="2">
        <v>77.5</v>
      </c>
      <c r="T13" s="2">
        <v>232.5</v>
      </c>
      <c r="U13" s="2">
        <v>130</v>
      </c>
      <c r="V13" s="2">
        <v>132.5</v>
      </c>
      <c r="W13" s="2">
        <v>-137.5</v>
      </c>
      <c r="X13" s="2">
        <v>132.5</v>
      </c>
      <c r="Y13" s="2">
        <v>365</v>
      </c>
      <c r="Z13" s="3">
        <v>433.10898900032043</v>
      </c>
      <c r="AA13" s="3">
        <v>441.77116878032683</v>
      </c>
      <c r="AB13" s="2">
        <v>1</v>
      </c>
      <c r="AC13" s="1" t="s">
        <v>119</v>
      </c>
      <c r="AD13" s="6" t="s">
        <v>33</v>
      </c>
      <c r="AE13" s="2" t="s">
        <v>43</v>
      </c>
      <c r="AF13" s="10">
        <v>12</v>
      </c>
    </row>
    <row r="14" spans="1:32" s="10" customFormat="1" ht="12.75">
      <c r="A14" s="4" t="s">
        <v>81</v>
      </c>
      <c r="B14" s="1" t="s">
        <v>40</v>
      </c>
      <c r="C14" s="2" t="s">
        <v>29</v>
      </c>
      <c r="D14" s="2">
        <v>54.7</v>
      </c>
      <c r="E14" s="2">
        <v>56</v>
      </c>
      <c r="F14" s="2">
        <v>10</v>
      </c>
      <c r="G14" s="2">
        <v>1.1985000371932983</v>
      </c>
      <c r="H14" s="2">
        <v>21</v>
      </c>
      <c r="I14" s="2">
        <v>1.02</v>
      </c>
      <c r="J14" s="2">
        <v>8</v>
      </c>
      <c r="K14" s="2">
        <v>115</v>
      </c>
      <c r="L14" s="2">
        <v>125</v>
      </c>
      <c r="M14" s="2">
        <v>-132.5</v>
      </c>
      <c r="N14" s="2">
        <v>125</v>
      </c>
      <c r="O14" s="2" t="s">
        <v>55</v>
      </c>
      <c r="P14" s="2">
        <v>57.5</v>
      </c>
      <c r="Q14" s="2">
        <v>-62.5</v>
      </c>
      <c r="R14" s="2">
        <v>62.5</v>
      </c>
      <c r="S14" s="2">
        <v>62.5</v>
      </c>
      <c r="T14" s="2">
        <v>187.5</v>
      </c>
      <c r="U14" s="2">
        <v>125</v>
      </c>
      <c r="V14" s="2">
        <v>137.5</v>
      </c>
      <c r="W14" s="2">
        <v>160</v>
      </c>
      <c r="X14" s="2">
        <v>160</v>
      </c>
      <c r="Y14" s="2">
        <v>347.5</v>
      </c>
      <c r="Z14" s="3">
        <v>416.4787629246712</v>
      </c>
      <c r="AA14" s="3">
        <v>424.8083381831646</v>
      </c>
      <c r="AB14" s="2">
        <v>1</v>
      </c>
      <c r="AC14" s="1" t="s">
        <v>120</v>
      </c>
      <c r="AD14" s="6" t="s">
        <v>33</v>
      </c>
      <c r="AE14" s="2" t="s">
        <v>43</v>
      </c>
      <c r="AF14" s="10">
        <v>9</v>
      </c>
    </row>
    <row r="15" spans="1:32" s="10" customFormat="1" ht="12.75">
      <c r="A15" s="4" t="s">
        <v>88</v>
      </c>
      <c r="B15" s="1" t="s">
        <v>86</v>
      </c>
      <c r="C15" s="2" t="s">
        <v>29</v>
      </c>
      <c r="D15" s="2">
        <v>54.6</v>
      </c>
      <c r="E15" s="2">
        <v>56</v>
      </c>
      <c r="F15" s="2">
        <v>235</v>
      </c>
      <c r="G15" s="2">
        <v>1.2001999616622925</v>
      </c>
      <c r="H15" s="2">
        <v>22</v>
      </c>
      <c r="I15" s="2">
        <v>1.01</v>
      </c>
      <c r="J15" s="2">
        <v>5</v>
      </c>
      <c r="K15" s="2">
        <v>137.5</v>
      </c>
      <c r="L15" s="2">
        <v>-147.5</v>
      </c>
      <c r="M15" s="2">
        <v>-147.5</v>
      </c>
      <c r="N15" s="2">
        <v>137.5</v>
      </c>
      <c r="O15" s="2" t="s">
        <v>89</v>
      </c>
      <c r="P15" s="2">
        <v>67.5</v>
      </c>
      <c r="Q15" s="2">
        <v>70</v>
      </c>
      <c r="R15" s="2">
        <v>-72.5</v>
      </c>
      <c r="S15" s="2">
        <v>70</v>
      </c>
      <c r="T15" s="2">
        <v>207.5</v>
      </c>
      <c r="U15" s="2">
        <v>132.5</v>
      </c>
      <c r="V15" s="2">
        <v>-137.5</v>
      </c>
      <c r="W15" s="2">
        <v>137.5</v>
      </c>
      <c r="X15" s="2">
        <v>137.5</v>
      </c>
      <c r="Y15" s="2">
        <v>345</v>
      </c>
      <c r="Z15" s="3">
        <v>414.0689867734909</v>
      </c>
      <c r="AA15" s="3">
        <v>418.2096766412258</v>
      </c>
      <c r="AB15" s="2">
        <v>1</v>
      </c>
      <c r="AC15" s="1" t="s">
        <v>121</v>
      </c>
      <c r="AD15" s="6" t="s">
        <v>33</v>
      </c>
      <c r="AE15" s="2" t="s">
        <v>34</v>
      </c>
      <c r="AF15" s="10">
        <v>8</v>
      </c>
    </row>
    <row r="16" spans="1:32" s="10" customFormat="1" ht="12.75">
      <c r="A16" s="4" t="s">
        <v>85</v>
      </c>
      <c r="B16" s="1" t="s">
        <v>86</v>
      </c>
      <c r="C16" s="2" t="s">
        <v>29</v>
      </c>
      <c r="D16" s="2">
        <v>56</v>
      </c>
      <c r="E16" s="2">
        <v>56</v>
      </c>
      <c r="F16" s="2">
        <v>215</v>
      </c>
      <c r="G16" s="2">
        <v>1.1765999794006348</v>
      </c>
      <c r="H16" s="2">
        <v>20</v>
      </c>
      <c r="I16" s="2">
        <v>1.03</v>
      </c>
      <c r="J16" s="2">
        <v>7</v>
      </c>
      <c r="K16" s="2">
        <v>-120</v>
      </c>
      <c r="L16" s="2">
        <v>120</v>
      </c>
      <c r="M16" s="2">
        <v>-132.5</v>
      </c>
      <c r="N16" s="2">
        <v>120</v>
      </c>
      <c r="O16" s="2" t="s">
        <v>87</v>
      </c>
      <c r="P16" s="2">
        <v>-57.5</v>
      </c>
      <c r="Q16" s="2">
        <v>57.5</v>
      </c>
      <c r="R16" s="2">
        <v>60</v>
      </c>
      <c r="S16" s="2">
        <v>60</v>
      </c>
      <c r="T16" s="2">
        <v>180</v>
      </c>
      <c r="U16" s="2">
        <v>130</v>
      </c>
      <c r="V16" s="2">
        <v>140</v>
      </c>
      <c r="W16" s="2">
        <v>147.5</v>
      </c>
      <c r="X16" s="2">
        <v>147.5</v>
      </c>
      <c r="Y16" s="2">
        <v>327.5</v>
      </c>
      <c r="Z16" s="3">
        <v>385.3364932537079</v>
      </c>
      <c r="AA16" s="3">
        <v>396.89658805131916</v>
      </c>
      <c r="AB16" s="2">
        <v>1</v>
      </c>
      <c r="AC16" s="1" t="s">
        <v>122</v>
      </c>
      <c r="AD16" s="6" t="s">
        <v>33</v>
      </c>
      <c r="AE16" s="2" t="s">
        <v>34</v>
      </c>
      <c r="AF16" s="10">
        <v>7</v>
      </c>
    </row>
    <row r="17" spans="1:32" s="10" customFormat="1" ht="12.75">
      <c r="A17" s="4" t="s">
        <v>84</v>
      </c>
      <c r="B17" s="1" t="s">
        <v>65</v>
      </c>
      <c r="C17" s="2" t="s">
        <v>29</v>
      </c>
      <c r="D17" s="2">
        <v>56</v>
      </c>
      <c r="E17" s="2">
        <v>56</v>
      </c>
      <c r="F17" s="2">
        <v>74</v>
      </c>
      <c r="G17" s="2">
        <v>1.1765999794006348</v>
      </c>
      <c r="H17" s="2">
        <v>24</v>
      </c>
      <c r="I17" s="2">
        <v>1</v>
      </c>
      <c r="J17" s="2">
        <v>4</v>
      </c>
      <c r="K17" s="2">
        <v>-110</v>
      </c>
      <c r="L17" s="2">
        <v>115</v>
      </c>
      <c r="M17" s="2">
        <v>-127.5</v>
      </c>
      <c r="N17" s="2">
        <v>115</v>
      </c>
      <c r="O17" s="2" t="s">
        <v>62</v>
      </c>
      <c r="P17" s="2">
        <v>52.5</v>
      </c>
      <c r="Q17" s="2">
        <v>57.5</v>
      </c>
      <c r="R17" s="2">
        <v>-65</v>
      </c>
      <c r="S17" s="2">
        <v>57.5</v>
      </c>
      <c r="T17" s="2">
        <v>172.5</v>
      </c>
      <c r="U17" s="2">
        <v>130</v>
      </c>
      <c r="V17" s="2">
        <v>-132.5</v>
      </c>
      <c r="W17" s="2">
        <v>-155</v>
      </c>
      <c r="X17" s="2">
        <v>130</v>
      </c>
      <c r="Y17" s="2">
        <v>302.5</v>
      </c>
      <c r="Z17" s="3">
        <v>355.921493768692</v>
      </c>
      <c r="AA17" s="3">
        <v>0</v>
      </c>
      <c r="AB17" s="2">
        <v>1</v>
      </c>
      <c r="AC17" s="1" t="s">
        <v>123</v>
      </c>
      <c r="AD17" s="6" t="s">
        <v>33</v>
      </c>
      <c r="AE17" s="2" t="s">
        <v>68</v>
      </c>
      <c r="AF17" s="10">
        <v>6</v>
      </c>
    </row>
    <row r="18" spans="1:32" s="10" customFormat="1" ht="12.75">
      <c r="A18" s="4" t="s">
        <v>80</v>
      </c>
      <c r="B18" s="1" t="s">
        <v>54</v>
      </c>
      <c r="C18" s="2" t="s">
        <v>29</v>
      </c>
      <c r="D18" s="2">
        <v>54.7</v>
      </c>
      <c r="E18" s="2">
        <v>56</v>
      </c>
      <c r="F18" s="2">
        <v>192</v>
      </c>
      <c r="G18" s="2">
        <v>1.1985000371932983</v>
      </c>
      <c r="H18" s="2">
        <v>23</v>
      </c>
      <c r="I18" s="2">
        <v>1</v>
      </c>
      <c r="J18" s="2">
        <v>6</v>
      </c>
      <c r="K18" s="2">
        <v>-120</v>
      </c>
      <c r="L18" s="2">
        <v>120</v>
      </c>
      <c r="M18" s="2">
        <v>-132.5</v>
      </c>
      <c r="N18" s="2">
        <v>120</v>
      </c>
      <c r="O18" s="2" t="s">
        <v>55</v>
      </c>
      <c r="P18" s="2">
        <v>50</v>
      </c>
      <c r="Q18" s="2">
        <v>55</v>
      </c>
      <c r="R18" s="2">
        <v>-60</v>
      </c>
      <c r="S18" s="2">
        <v>55</v>
      </c>
      <c r="T18" s="2">
        <v>175</v>
      </c>
      <c r="U18" s="2">
        <v>105</v>
      </c>
      <c r="V18" s="2">
        <v>110</v>
      </c>
      <c r="W18" s="2">
        <v>120</v>
      </c>
      <c r="X18" s="2">
        <v>120</v>
      </c>
      <c r="Y18" s="2">
        <v>295</v>
      </c>
      <c r="Z18" s="3">
        <v>353.557510972023</v>
      </c>
      <c r="AA18" s="3">
        <v>353.557510972023</v>
      </c>
      <c r="AB18" s="2">
        <v>1</v>
      </c>
      <c r="AC18" s="1" t="s">
        <v>124</v>
      </c>
      <c r="AD18" s="6" t="s">
        <v>33</v>
      </c>
      <c r="AE18" s="2" t="s">
        <v>56</v>
      </c>
      <c r="AF18" s="10">
        <v>5</v>
      </c>
    </row>
    <row r="19" spans="1:32" s="10" customFormat="1" ht="12.75">
      <c r="A19" s="4" t="s">
        <v>77</v>
      </c>
      <c r="B19" s="1" t="s">
        <v>78</v>
      </c>
      <c r="C19" s="2" t="s">
        <v>29</v>
      </c>
      <c r="D19" s="2">
        <v>53.7</v>
      </c>
      <c r="E19" s="2">
        <v>56</v>
      </c>
      <c r="F19" s="2">
        <v>208</v>
      </c>
      <c r="G19" s="2">
        <v>1.21589994430542</v>
      </c>
      <c r="H19" s="2">
        <v>19</v>
      </c>
      <c r="I19" s="2">
        <v>1.04</v>
      </c>
      <c r="J19" s="2">
        <v>5</v>
      </c>
      <c r="K19" s="2">
        <v>-100</v>
      </c>
      <c r="L19" s="2">
        <v>100</v>
      </c>
      <c r="M19" s="2">
        <v>-110</v>
      </c>
      <c r="N19" s="2">
        <v>100</v>
      </c>
      <c r="O19" s="2">
        <v>4</v>
      </c>
      <c r="P19" s="2">
        <v>57.5</v>
      </c>
      <c r="Q19" s="2">
        <v>-70</v>
      </c>
      <c r="R19" s="2">
        <v>-70</v>
      </c>
      <c r="S19" s="2">
        <v>57.5</v>
      </c>
      <c r="T19" s="2">
        <v>157.5</v>
      </c>
      <c r="U19" s="2">
        <v>102.5</v>
      </c>
      <c r="V19" s="2">
        <v>110</v>
      </c>
      <c r="W19" s="2">
        <v>117.5</v>
      </c>
      <c r="X19" s="2">
        <v>117.5</v>
      </c>
      <c r="Y19" s="2">
        <v>275</v>
      </c>
      <c r="Z19" s="3">
        <v>334.3724846839905</v>
      </c>
      <c r="AA19" s="3">
        <v>347.7473840713501</v>
      </c>
      <c r="AB19" s="2">
        <v>1</v>
      </c>
      <c r="AC19" s="1" t="s">
        <v>125</v>
      </c>
      <c r="AD19" s="6" t="s">
        <v>33</v>
      </c>
      <c r="AE19" s="2" t="s">
        <v>79</v>
      </c>
      <c r="AF19" s="10">
        <v>4</v>
      </c>
    </row>
    <row r="20" spans="1:32" s="10" customFormat="1" ht="12.75">
      <c r="A20" s="4" t="s">
        <v>75</v>
      </c>
      <c r="B20" s="1" t="s">
        <v>46</v>
      </c>
      <c r="C20" s="2" t="s">
        <v>29</v>
      </c>
      <c r="D20" s="2">
        <v>55.2</v>
      </c>
      <c r="E20" s="2">
        <v>56</v>
      </c>
      <c r="F20" s="2">
        <v>252</v>
      </c>
      <c r="G20" s="2">
        <v>1.190000057220459</v>
      </c>
      <c r="H20" s="2">
        <v>20</v>
      </c>
      <c r="I20" s="2">
        <v>1.03</v>
      </c>
      <c r="J20" s="2">
        <v>6</v>
      </c>
      <c r="K20" s="2">
        <v>80</v>
      </c>
      <c r="L20" s="2">
        <v>90</v>
      </c>
      <c r="M20" s="2">
        <v>100</v>
      </c>
      <c r="N20" s="2">
        <v>100</v>
      </c>
      <c r="O20" s="2" t="s">
        <v>66</v>
      </c>
      <c r="P20" s="2">
        <v>-42.5</v>
      </c>
      <c r="Q20" s="2">
        <v>-50</v>
      </c>
      <c r="R20" s="2">
        <v>50</v>
      </c>
      <c r="S20" s="2">
        <v>50</v>
      </c>
      <c r="T20" s="2">
        <v>150</v>
      </c>
      <c r="U20" s="2">
        <v>85</v>
      </c>
      <c r="V20" s="2">
        <v>102.5</v>
      </c>
      <c r="W20" s="2">
        <v>107.5</v>
      </c>
      <c r="X20" s="2">
        <v>107.5</v>
      </c>
      <c r="Y20" s="2">
        <v>257.5</v>
      </c>
      <c r="Z20" s="3">
        <v>306.4250147342682</v>
      </c>
      <c r="AA20" s="3">
        <v>315.61776517629625</v>
      </c>
      <c r="AB20" s="2">
        <v>1</v>
      </c>
      <c r="AC20" s="1" t="s">
        <v>126</v>
      </c>
      <c r="AD20" s="6" t="s">
        <v>33</v>
      </c>
      <c r="AE20" s="2" t="s">
        <v>49</v>
      </c>
      <c r="AF20" s="10">
        <v>3</v>
      </c>
    </row>
    <row r="21" spans="1:32" s="10" customFormat="1" ht="12.75">
      <c r="A21" s="4" t="s">
        <v>76</v>
      </c>
      <c r="B21" s="1" t="s">
        <v>46</v>
      </c>
      <c r="C21" s="2" t="s">
        <v>29</v>
      </c>
      <c r="D21" s="2">
        <v>55.4</v>
      </c>
      <c r="E21" s="2">
        <v>56</v>
      </c>
      <c r="F21" s="2">
        <v>251</v>
      </c>
      <c r="G21" s="2">
        <v>1.1865999698638916</v>
      </c>
      <c r="H21" s="2">
        <v>21</v>
      </c>
      <c r="I21" s="2">
        <v>1.02</v>
      </c>
      <c r="J21" s="2">
        <v>6</v>
      </c>
      <c r="K21" s="2">
        <v>90</v>
      </c>
      <c r="L21" s="2">
        <v>-105</v>
      </c>
      <c r="M21" s="2">
        <v>-107.5</v>
      </c>
      <c r="N21" s="2">
        <v>90</v>
      </c>
      <c r="O21" s="2" t="s">
        <v>47</v>
      </c>
      <c r="P21" s="2">
        <v>42.5</v>
      </c>
      <c r="Q21" s="2">
        <v>-52.5</v>
      </c>
      <c r="R21" s="2">
        <v>-52.5</v>
      </c>
      <c r="S21" s="2">
        <v>42.5</v>
      </c>
      <c r="T21" s="2">
        <v>132.5</v>
      </c>
      <c r="U21" s="2">
        <v>90</v>
      </c>
      <c r="V21" s="2">
        <v>102.5</v>
      </c>
      <c r="W21" s="2">
        <v>107.5</v>
      </c>
      <c r="X21" s="2">
        <v>107.5</v>
      </c>
      <c r="Y21" s="2">
        <v>240</v>
      </c>
      <c r="Z21" s="3">
        <v>284.783992767334</v>
      </c>
      <c r="AA21" s="3">
        <v>290.47967262268065</v>
      </c>
      <c r="AB21" s="2">
        <v>1</v>
      </c>
      <c r="AC21" s="1" t="s">
        <v>127</v>
      </c>
      <c r="AD21" s="6" t="s">
        <v>33</v>
      </c>
      <c r="AE21" s="2" t="s">
        <v>49</v>
      </c>
      <c r="AF21" s="10">
        <v>2</v>
      </c>
    </row>
    <row r="22" spans="1:32" s="10" customFormat="1" ht="12.75">
      <c r="A22" s="4" t="s">
        <v>156</v>
      </c>
      <c r="B22" s="2" t="s">
        <v>78</v>
      </c>
      <c r="C22" s="2" t="s">
        <v>29</v>
      </c>
      <c r="D22" s="2">
        <v>59</v>
      </c>
      <c r="E22" s="2">
        <v>60</v>
      </c>
      <c r="F22" s="2">
        <v>2</v>
      </c>
      <c r="G22" s="2">
        <v>1.1295000314712524</v>
      </c>
      <c r="H22" s="2">
        <v>22</v>
      </c>
      <c r="I22" s="2">
        <v>1.01</v>
      </c>
      <c r="J22" s="2">
        <v>6</v>
      </c>
      <c r="K22" s="2">
        <v>160</v>
      </c>
      <c r="L22" s="2">
        <v>-172.5</v>
      </c>
      <c r="M22" s="2">
        <v>-172.5</v>
      </c>
      <c r="N22" s="2">
        <v>160</v>
      </c>
      <c r="O22" s="2" t="s">
        <v>55</v>
      </c>
      <c r="P22" s="2">
        <v>-70</v>
      </c>
      <c r="Q22" s="2">
        <v>70</v>
      </c>
      <c r="R22" s="2">
        <v>-77.5</v>
      </c>
      <c r="S22" s="2">
        <v>70</v>
      </c>
      <c r="T22" s="2">
        <v>230</v>
      </c>
      <c r="U22" s="2">
        <v>160</v>
      </c>
      <c r="V22" s="2">
        <v>175</v>
      </c>
      <c r="W22" s="2">
        <v>-185</v>
      </c>
      <c r="X22" s="2">
        <v>175</v>
      </c>
      <c r="Y22" s="2">
        <v>405</v>
      </c>
      <c r="Z22" s="2">
        <v>457.44751274585724</v>
      </c>
      <c r="AA22" s="2">
        <v>462.0219878733158</v>
      </c>
      <c r="AB22" s="2">
        <v>1</v>
      </c>
      <c r="AC22" s="2" t="s">
        <v>174</v>
      </c>
      <c r="AD22" s="6" t="s">
        <v>33</v>
      </c>
      <c r="AE22" s="2" t="s">
        <v>79</v>
      </c>
      <c r="AF22" s="10">
        <v>12</v>
      </c>
    </row>
    <row r="23" spans="1:32" s="10" customFormat="1" ht="12.75">
      <c r="A23" s="4" t="s">
        <v>160</v>
      </c>
      <c r="B23" s="2" t="s">
        <v>86</v>
      </c>
      <c r="C23" s="2" t="s">
        <v>29</v>
      </c>
      <c r="D23" s="2">
        <v>59.4</v>
      </c>
      <c r="E23" s="2">
        <v>60</v>
      </c>
      <c r="F23" s="2">
        <v>229</v>
      </c>
      <c r="G23" s="2">
        <v>1.1236000061035156</v>
      </c>
      <c r="H23" s="2">
        <v>20</v>
      </c>
      <c r="I23" s="2">
        <v>1.03</v>
      </c>
      <c r="J23" s="2">
        <v>6</v>
      </c>
      <c r="K23" s="2">
        <v>147.5</v>
      </c>
      <c r="L23" s="2">
        <v>157.5</v>
      </c>
      <c r="M23" s="2">
        <v>-165</v>
      </c>
      <c r="N23" s="2">
        <v>157.5</v>
      </c>
      <c r="O23" s="2" t="s">
        <v>37</v>
      </c>
      <c r="P23" s="2">
        <v>75</v>
      </c>
      <c r="Q23" s="2">
        <v>77.5</v>
      </c>
      <c r="R23" s="2">
        <v>82.5</v>
      </c>
      <c r="S23" s="2">
        <v>82.5</v>
      </c>
      <c r="T23" s="2">
        <v>240</v>
      </c>
      <c r="U23" s="2">
        <v>130</v>
      </c>
      <c r="V23" s="2">
        <v>137.5</v>
      </c>
      <c r="W23" s="2">
        <v>-140</v>
      </c>
      <c r="X23" s="2">
        <v>137.5</v>
      </c>
      <c r="Y23" s="2">
        <v>377.5</v>
      </c>
      <c r="Z23" s="2">
        <v>424.15900230407715</v>
      </c>
      <c r="AA23" s="2">
        <v>436.88377237319946</v>
      </c>
      <c r="AB23" s="2">
        <v>1</v>
      </c>
      <c r="AC23" s="2" t="s">
        <v>175</v>
      </c>
      <c r="AD23" s="6" t="s">
        <v>33</v>
      </c>
      <c r="AE23" s="2" t="s">
        <v>34</v>
      </c>
      <c r="AF23" s="10">
        <v>9</v>
      </c>
    </row>
    <row r="24" spans="1:32" s="10" customFormat="1" ht="12.75">
      <c r="A24" s="4" t="s">
        <v>155</v>
      </c>
      <c r="B24" s="6" t="s">
        <v>51</v>
      </c>
      <c r="C24" s="6" t="s">
        <v>29</v>
      </c>
      <c r="D24" s="6">
        <v>59.6</v>
      </c>
      <c r="E24" s="6">
        <v>60</v>
      </c>
      <c r="F24" s="6">
        <v>108</v>
      </c>
      <c r="G24" s="6">
        <v>1.1207000017166138</v>
      </c>
      <c r="H24" s="6">
        <v>20</v>
      </c>
      <c r="I24" s="6">
        <v>1.03</v>
      </c>
      <c r="J24" s="6">
        <v>7</v>
      </c>
      <c r="K24" s="6">
        <v>137.5</v>
      </c>
      <c r="L24" s="6">
        <v>145</v>
      </c>
      <c r="M24" s="6">
        <v>155</v>
      </c>
      <c r="N24" s="6">
        <v>155</v>
      </c>
      <c r="O24" s="6">
        <v>5</v>
      </c>
      <c r="P24" s="6">
        <v>-70</v>
      </c>
      <c r="Q24" s="6">
        <v>-70</v>
      </c>
      <c r="R24" s="6">
        <v>70</v>
      </c>
      <c r="S24" s="6">
        <v>70</v>
      </c>
      <c r="T24" s="6">
        <v>225</v>
      </c>
      <c r="U24" s="6">
        <v>135</v>
      </c>
      <c r="V24" s="6">
        <v>142.5</v>
      </c>
      <c r="W24" s="6">
        <v>150</v>
      </c>
      <c r="X24" s="6">
        <v>150</v>
      </c>
      <c r="Y24" s="6">
        <v>375</v>
      </c>
      <c r="Z24" s="6">
        <v>420.26250064373016</v>
      </c>
      <c r="AA24" s="6">
        <v>432.87037566304207</v>
      </c>
      <c r="AB24" s="6">
        <v>1</v>
      </c>
      <c r="AC24" s="6" t="s">
        <v>176</v>
      </c>
      <c r="AD24" s="6" t="s">
        <v>33</v>
      </c>
      <c r="AE24" s="6" t="s">
        <v>43</v>
      </c>
      <c r="AF24" s="10">
        <v>8</v>
      </c>
    </row>
    <row r="25" spans="1:32" s="10" customFormat="1" ht="12.75">
      <c r="A25" s="4" t="s">
        <v>151</v>
      </c>
      <c r="B25" s="6" t="s">
        <v>152</v>
      </c>
      <c r="C25" s="6" t="s">
        <v>29</v>
      </c>
      <c r="D25" s="6">
        <v>58.3</v>
      </c>
      <c r="E25" s="6">
        <v>60</v>
      </c>
      <c r="F25" s="6">
        <v>6</v>
      </c>
      <c r="G25" s="6">
        <v>1.1401000022888184</v>
      </c>
      <c r="H25" s="6">
        <v>21</v>
      </c>
      <c r="I25" s="6">
        <v>1.02</v>
      </c>
      <c r="J25" s="6">
        <v>6</v>
      </c>
      <c r="K25" s="6">
        <v>130</v>
      </c>
      <c r="L25" s="6">
        <v>132.5</v>
      </c>
      <c r="M25" s="6">
        <v>-142.5</v>
      </c>
      <c r="N25" s="6">
        <v>132.5</v>
      </c>
      <c r="O25" s="6" t="s">
        <v>95</v>
      </c>
      <c r="P25" s="6">
        <v>80</v>
      </c>
      <c r="Q25" s="6">
        <v>-87.5</v>
      </c>
      <c r="R25" s="6">
        <v>87.5</v>
      </c>
      <c r="S25" s="6">
        <v>87.5</v>
      </c>
      <c r="T25" s="6">
        <v>220</v>
      </c>
      <c r="U25" s="6">
        <v>147.5</v>
      </c>
      <c r="V25" s="6">
        <v>-155</v>
      </c>
      <c r="W25" s="6">
        <v>-155</v>
      </c>
      <c r="X25" s="6">
        <v>147.5</v>
      </c>
      <c r="Y25" s="6">
        <v>367.5</v>
      </c>
      <c r="Z25" s="6">
        <v>418.98675084114075</v>
      </c>
      <c r="AA25" s="6">
        <v>427.3664858579636</v>
      </c>
      <c r="AB25" s="6">
        <v>1</v>
      </c>
      <c r="AC25" s="6" t="s">
        <v>177</v>
      </c>
      <c r="AD25" s="6" t="s">
        <v>33</v>
      </c>
      <c r="AE25" s="6" t="s">
        <v>56</v>
      </c>
      <c r="AF25" s="10">
        <v>7</v>
      </c>
    </row>
    <row r="26" spans="1:32" s="10" customFormat="1" ht="12.75">
      <c r="A26" s="4" t="s">
        <v>154</v>
      </c>
      <c r="B26" s="6" t="s">
        <v>51</v>
      </c>
      <c r="C26" s="6" t="s">
        <v>29</v>
      </c>
      <c r="D26" s="6">
        <v>59.3</v>
      </c>
      <c r="E26" s="6">
        <v>60</v>
      </c>
      <c r="F26" s="6">
        <v>86</v>
      </c>
      <c r="G26" s="6">
        <v>1.125100016593933</v>
      </c>
      <c r="H26" s="6">
        <v>24</v>
      </c>
      <c r="I26" s="6">
        <v>1</v>
      </c>
      <c r="J26" s="6">
        <v>4</v>
      </c>
      <c r="K26" s="6">
        <v>125</v>
      </c>
      <c r="L26" s="6">
        <v>130</v>
      </c>
      <c r="M26" s="6">
        <v>135</v>
      </c>
      <c r="N26" s="6">
        <v>135</v>
      </c>
      <c r="O26" s="6" t="s">
        <v>59</v>
      </c>
      <c r="P26" s="6">
        <v>50</v>
      </c>
      <c r="Q26" s="6">
        <v>-55</v>
      </c>
      <c r="R26" s="6">
        <v>-55</v>
      </c>
      <c r="S26" s="6">
        <v>50</v>
      </c>
      <c r="T26" s="6">
        <v>185</v>
      </c>
      <c r="U26" s="6">
        <v>105</v>
      </c>
      <c r="V26" s="6">
        <v>112.5</v>
      </c>
      <c r="W26" s="6">
        <v>117.5</v>
      </c>
      <c r="X26" s="6">
        <v>117.5</v>
      </c>
      <c r="Y26" s="6">
        <v>302.5</v>
      </c>
      <c r="Z26" s="6">
        <v>340.34275501966476</v>
      </c>
      <c r="AA26" s="6">
        <v>0</v>
      </c>
      <c r="AB26" s="6">
        <v>1</v>
      </c>
      <c r="AC26" s="6" t="s">
        <v>178</v>
      </c>
      <c r="AD26" s="6" t="s">
        <v>33</v>
      </c>
      <c r="AE26" s="6" t="s">
        <v>43</v>
      </c>
      <c r="AF26" s="10">
        <v>6</v>
      </c>
    </row>
    <row r="27" spans="1:32" s="10" customFormat="1" ht="12.75">
      <c r="A27" s="4" t="s">
        <v>153</v>
      </c>
      <c r="B27" s="6" t="s">
        <v>54</v>
      </c>
      <c r="C27" s="6" t="s">
        <v>29</v>
      </c>
      <c r="D27" s="6">
        <v>59</v>
      </c>
      <c r="E27" s="6">
        <v>60</v>
      </c>
      <c r="F27" s="6">
        <v>193</v>
      </c>
      <c r="G27" s="6">
        <v>1.1295000314712524</v>
      </c>
      <c r="H27" s="6">
        <v>19</v>
      </c>
      <c r="I27" s="6">
        <v>1.04</v>
      </c>
      <c r="J27" s="6">
        <v>4</v>
      </c>
      <c r="K27" s="6">
        <v>120</v>
      </c>
      <c r="L27" s="6">
        <v>-125</v>
      </c>
      <c r="M27" s="6">
        <v>125</v>
      </c>
      <c r="N27" s="6">
        <v>125</v>
      </c>
      <c r="O27" s="6" t="s">
        <v>55</v>
      </c>
      <c r="P27" s="6">
        <v>52.5</v>
      </c>
      <c r="Q27" s="6">
        <v>55</v>
      </c>
      <c r="R27" s="6">
        <v>-60</v>
      </c>
      <c r="S27" s="6">
        <v>55</v>
      </c>
      <c r="T27" s="6">
        <v>180</v>
      </c>
      <c r="U27" s="6">
        <v>97.5</v>
      </c>
      <c r="V27" s="6">
        <v>102.5</v>
      </c>
      <c r="W27" s="6">
        <v>-117.5</v>
      </c>
      <c r="X27" s="6">
        <v>102.5</v>
      </c>
      <c r="Y27" s="6">
        <v>282.5</v>
      </c>
      <c r="Z27" s="6">
        <v>319.0837588906288</v>
      </c>
      <c r="AA27" s="6">
        <v>331.847109246254</v>
      </c>
      <c r="AB27" s="6">
        <v>1</v>
      </c>
      <c r="AC27" s="6" t="s">
        <v>179</v>
      </c>
      <c r="AD27" s="6" t="s">
        <v>33</v>
      </c>
      <c r="AE27" s="6" t="s">
        <v>56</v>
      </c>
      <c r="AF27" s="10">
        <v>5</v>
      </c>
    </row>
    <row r="28" spans="1:32" s="10" customFormat="1" ht="12.75">
      <c r="A28" s="4" t="s">
        <v>159</v>
      </c>
      <c r="B28" s="6" t="s">
        <v>91</v>
      </c>
      <c r="C28" s="6" t="s">
        <v>29</v>
      </c>
      <c r="D28" s="6">
        <v>57.8</v>
      </c>
      <c r="E28" s="6">
        <v>60</v>
      </c>
      <c r="F28" s="6">
        <v>169</v>
      </c>
      <c r="G28" s="6">
        <v>1.1477999687194824</v>
      </c>
      <c r="H28" s="6">
        <v>18</v>
      </c>
      <c r="I28" s="6">
        <v>1.06</v>
      </c>
      <c r="J28" s="6">
        <v>6</v>
      </c>
      <c r="K28" s="6">
        <v>67.5</v>
      </c>
      <c r="L28" s="6">
        <v>77.5</v>
      </c>
      <c r="M28" s="6">
        <v>-90</v>
      </c>
      <c r="N28" s="6">
        <v>77.5</v>
      </c>
      <c r="O28" s="6" t="s">
        <v>55</v>
      </c>
      <c r="P28" s="6">
        <v>40</v>
      </c>
      <c r="Q28" s="6">
        <v>-42.5</v>
      </c>
      <c r="R28" s="6">
        <v>-42.5</v>
      </c>
      <c r="S28" s="6">
        <v>40</v>
      </c>
      <c r="T28" s="6">
        <v>117.5</v>
      </c>
      <c r="U28" s="6">
        <v>112.5</v>
      </c>
      <c r="V28" s="6">
        <v>130</v>
      </c>
      <c r="W28" s="6">
        <v>-137.5</v>
      </c>
      <c r="X28" s="6">
        <v>130</v>
      </c>
      <c r="Y28" s="6">
        <v>247.5</v>
      </c>
      <c r="Z28" s="6">
        <v>284.0804922580719</v>
      </c>
      <c r="AA28" s="6">
        <v>301.1253217935562</v>
      </c>
      <c r="AB28" s="6">
        <v>1</v>
      </c>
      <c r="AC28" s="6" t="s">
        <v>180</v>
      </c>
      <c r="AD28" s="6" t="s">
        <v>33</v>
      </c>
      <c r="AE28" s="6" t="s">
        <v>90</v>
      </c>
      <c r="AF28" s="10">
        <v>4</v>
      </c>
    </row>
    <row r="29" spans="1:32" s="10" customFormat="1" ht="12.75">
      <c r="A29" s="4" t="s">
        <v>157</v>
      </c>
      <c r="B29" s="6" t="s">
        <v>158</v>
      </c>
      <c r="C29" s="6" t="s">
        <v>29</v>
      </c>
      <c r="D29" s="6">
        <v>58.4</v>
      </c>
      <c r="E29" s="6">
        <v>60</v>
      </c>
      <c r="F29" s="6">
        <v>124</v>
      </c>
      <c r="G29" s="6">
        <v>1.1385999917984009</v>
      </c>
      <c r="H29" s="6">
        <v>21</v>
      </c>
      <c r="I29" s="6">
        <v>1.02</v>
      </c>
      <c r="J29" s="6">
        <v>7</v>
      </c>
      <c r="K29" s="6">
        <v>82.5</v>
      </c>
      <c r="L29" s="6">
        <v>87.5</v>
      </c>
      <c r="M29" s="6">
        <v>95</v>
      </c>
      <c r="N29" s="6">
        <v>95</v>
      </c>
      <c r="O29" s="6" t="s">
        <v>109</v>
      </c>
      <c r="P29" s="6">
        <v>40</v>
      </c>
      <c r="Q29" s="6">
        <v>45</v>
      </c>
      <c r="R29" s="6">
        <v>50</v>
      </c>
      <c r="S29" s="6">
        <v>50</v>
      </c>
      <c r="T29" s="6">
        <v>145</v>
      </c>
      <c r="U29" s="6">
        <v>85</v>
      </c>
      <c r="V29" s="6">
        <v>92.5</v>
      </c>
      <c r="W29" s="6">
        <v>-97.5</v>
      </c>
      <c r="X29" s="6">
        <v>92.5</v>
      </c>
      <c r="Y29" s="6">
        <v>237.5</v>
      </c>
      <c r="Z29" s="6">
        <v>270.4174980521202</v>
      </c>
      <c r="AA29" s="6">
        <v>275.8258480131626</v>
      </c>
      <c r="AB29" s="6">
        <v>1</v>
      </c>
      <c r="AC29" s="6" t="s">
        <v>181</v>
      </c>
      <c r="AD29" s="6" t="s">
        <v>33</v>
      </c>
      <c r="AE29" s="6" t="s">
        <v>90</v>
      </c>
      <c r="AF29" s="10">
        <v>3</v>
      </c>
    </row>
    <row r="30" spans="1:31" s="10" customFormat="1" ht="12.75">
      <c r="A30" s="4" t="s">
        <v>150</v>
      </c>
      <c r="B30" s="6" t="s">
        <v>54</v>
      </c>
      <c r="C30" s="6" t="s">
        <v>29</v>
      </c>
      <c r="D30" s="6">
        <v>57.5</v>
      </c>
      <c r="E30" s="6">
        <v>60</v>
      </c>
      <c r="F30" s="6">
        <v>182</v>
      </c>
      <c r="G30" s="6">
        <v>1.152500033378601</v>
      </c>
      <c r="H30" s="6">
        <v>23</v>
      </c>
      <c r="I30" s="6">
        <v>1</v>
      </c>
      <c r="J30" s="6">
        <v>7</v>
      </c>
      <c r="K30" s="6">
        <v>-85</v>
      </c>
      <c r="L30" s="6">
        <v>-90</v>
      </c>
      <c r="M30" s="6">
        <v>-95</v>
      </c>
      <c r="N30" s="6">
        <v>0</v>
      </c>
      <c r="O30" s="6" t="s">
        <v>55</v>
      </c>
      <c r="P30" s="6">
        <v>50</v>
      </c>
      <c r="Q30" s="6">
        <v>-52.5</v>
      </c>
      <c r="R30" s="6">
        <v>52.5</v>
      </c>
      <c r="S30" s="6">
        <v>52.5</v>
      </c>
      <c r="T30" s="6">
        <v>0</v>
      </c>
      <c r="U30" s="6">
        <v>90</v>
      </c>
      <c r="V30" s="6">
        <v>100</v>
      </c>
      <c r="W30" s="6">
        <v>112.5</v>
      </c>
      <c r="X30" s="6">
        <v>112.5</v>
      </c>
      <c r="Y30" s="6">
        <v>0</v>
      </c>
      <c r="Z30" s="6">
        <v>0</v>
      </c>
      <c r="AA30" s="6">
        <v>0</v>
      </c>
      <c r="AB30" s="6">
        <v>1</v>
      </c>
      <c r="AC30" s="6" t="s">
        <v>48</v>
      </c>
      <c r="AD30" s="6" t="s">
        <v>33</v>
      </c>
      <c r="AE30" s="6" t="s">
        <v>56</v>
      </c>
    </row>
    <row r="31" spans="1:32" s="10" customFormat="1" ht="12.75">
      <c r="A31" s="4" t="s">
        <v>161</v>
      </c>
      <c r="B31" s="6" t="s">
        <v>51</v>
      </c>
      <c r="C31" s="6" t="s">
        <v>29</v>
      </c>
      <c r="D31" s="6">
        <v>65.7</v>
      </c>
      <c r="E31" s="6">
        <v>67.5</v>
      </c>
      <c r="F31" s="6">
        <v>88</v>
      </c>
      <c r="G31" s="6">
        <v>1.0407999753952026</v>
      </c>
      <c r="H31" s="6">
        <v>22</v>
      </c>
      <c r="I31" s="6">
        <v>1.01</v>
      </c>
      <c r="J31" s="6">
        <v>4</v>
      </c>
      <c r="K31" s="6">
        <v>187.5</v>
      </c>
      <c r="L31" s="6">
        <v>195</v>
      </c>
      <c r="M31" s="6">
        <v>202.5</v>
      </c>
      <c r="N31" s="6">
        <v>202.5</v>
      </c>
      <c r="O31" s="6" t="s">
        <v>66</v>
      </c>
      <c r="P31" s="6">
        <v>105</v>
      </c>
      <c r="Q31" s="6">
        <v>110</v>
      </c>
      <c r="R31" s="6">
        <v>-115</v>
      </c>
      <c r="S31" s="6">
        <v>110</v>
      </c>
      <c r="T31" s="6">
        <v>312.5</v>
      </c>
      <c r="U31" s="6">
        <v>170</v>
      </c>
      <c r="V31" s="6">
        <v>177.5</v>
      </c>
      <c r="W31" s="6">
        <v>-182.5</v>
      </c>
      <c r="X31" s="6">
        <v>177.5</v>
      </c>
      <c r="Y31" s="6">
        <v>490</v>
      </c>
      <c r="Z31" s="6">
        <v>509.9919879436493</v>
      </c>
      <c r="AA31" s="6">
        <v>515.0919078230858</v>
      </c>
      <c r="AB31" s="6">
        <v>1</v>
      </c>
      <c r="AC31" s="6" t="s">
        <v>182</v>
      </c>
      <c r="AD31" s="6" t="s">
        <v>33</v>
      </c>
      <c r="AE31" s="6" t="s">
        <v>43</v>
      </c>
      <c r="AF31" s="10">
        <v>12</v>
      </c>
    </row>
    <row r="32" spans="1:32" s="10" customFormat="1" ht="12.75">
      <c r="A32" s="4" t="s">
        <v>163</v>
      </c>
      <c r="B32" s="6" t="s">
        <v>78</v>
      </c>
      <c r="C32" s="6" t="s">
        <v>29</v>
      </c>
      <c r="D32" s="6">
        <v>66.4</v>
      </c>
      <c r="E32" s="6">
        <v>67.5</v>
      </c>
      <c r="F32" s="6">
        <v>156</v>
      </c>
      <c r="G32" s="6">
        <v>1.0327999591827393</v>
      </c>
      <c r="H32" s="6">
        <v>21</v>
      </c>
      <c r="I32" s="6">
        <v>1.02</v>
      </c>
      <c r="J32" s="6">
        <v>6</v>
      </c>
      <c r="K32" s="6">
        <v>145</v>
      </c>
      <c r="L32" s="6">
        <v>165</v>
      </c>
      <c r="M32" s="6">
        <v>-170</v>
      </c>
      <c r="N32" s="6">
        <v>165</v>
      </c>
      <c r="O32" s="6" t="s">
        <v>97</v>
      </c>
      <c r="P32" s="6">
        <v>92.5</v>
      </c>
      <c r="Q32" s="6">
        <v>105</v>
      </c>
      <c r="R32" s="6">
        <v>-112.5</v>
      </c>
      <c r="S32" s="6">
        <v>105</v>
      </c>
      <c r="T32" s="6">
        <v>270</v>
      </c>
      <c r="U32" s="6">
        <v>142.5</v>
      </c>
      <c r="V32" s="6">
        <v>-160</v>
      </c>
      <c r="W32" s="6">
        <v>-160</v>
      </c>
      <c r="X32" s="6">
        <v>142.5</v>
      </c>
      <c r="Y32" s="6">
        <v>412.5</v>
      </c>
      <c r="Z32" s="6">
        <v>426.02998316287994</v>
      </c>
      <c r="AA32" s="6">
        <v>434.55058282613754</v>
      </c>
      <c r="AB32" s="6">
        <v>1</v>
      </c>
      <c r="AC32" s="6" t="s">
        <v>183</v>
      </c>
      <c r="AD32" s="6" t="s">
        <v>33</v>
      </c>
      <c r="AE32" s="6" t="s">
        <v>79</v>
      </c>
      <c r="AF32" s="10">
        <v>9</v>
      </c>
    </row>
    <row r="33" spans="1:32" s="10" customFormat="1" ht="12.75">
      <c r="A33" s="4" t="s">
        <v>168</v>
      </c>
      <c r="B33" s="6" t="s">
        <v>86</v>
      </c>
      <c r="C33" s="6" t="s">
        <v>29</v>
      </c>
      <c r="D33" s="6">
        <v>64.6</v>
      </c>
      <c r="E33" s="6">
        <v>67.5</v>
      </c>
      <c r="F33" s="6">
        <v>221</v>
      </c>
      <c r="G33" s="6">
        <v>1.0539000034332275</v>
      </c>
      <c r="H33" s="6">
        <v>20</v>
      </c>
      <c r="I33" s="6">
        <v>1.03</v>
      </c>
      <c r="J33" s="6">
        <v>5</v>
      </c>
      <c r="K33" s="6">
        <v>152.5</v>
      </c>
      <c r="L33" s="6">
        <v>-160</v>
      </c>
      <c r="M33" s="6">
        <v>-160</v>
      </c>
      <c r="N33" s="6">
        <v>152.5</v>
      </c>
      <c r="O33" s="6" t="s">
        <v>83</v>
      </c>
      <c r="P33" s="6">
        <v>85</v>
      </c>
      <c r="Q33" s="6">
        <v>-90</v>
      </c>
      <c r="R33" s="6">
        <v>-95</v>
      </c>
      <c r="S33" s="6">
        <v>85</v>
      </c>
      <c r="T33" s="6">
        <v>237.5</v>
      </c>
      <c r="U33" s="6">
        <v>137.5</v>
      </c>
      <c r="V33" s="6">
        <v>147.5</v>
      </c>
      <c r="W33" s="6">
        <v>152.5</v>
      </c>
      <c r="X33" s="6">
        <v>152.5</v>
      </c>
      <c r="Y33" s="6">
        <v>390</v>
      </c>
      <c r="Z33" s="6">
        <v>411.02100133895874</v>
      </c>
      <c r="AA33" s="6">
        <v>423.3516313791275</v>
      </c>
      <c r="AB33" s="6">
        <v>1</v>
      </c>
      <c r="AC33" s="6" t="s">
        <v>184</v>
      </c>
      <c r="AD33" s="6" t="s">
        <v>33</v>
      </c>
      <c r="AE33" s="6" t="s">
        <v>34</v>
      </c>
      <c r="AF33" s="10">
        <v>8</v>
      </c>
    </row>
    <row r="34" spans="1:32" s="10" customFormat="1" ht="12.75">
      <c r="A34" s="4" t="s">
        <v>167</v>
      </c>
      <c r="B34" s="6" t="s">
        <v>86</v>
      </c>
      <c r="C34" s="6" t="s">
        <v>29</v>
      </c>
      <c r="D34" s="6">
        <v>65.4</v>
      </c>
      <c r="E34" s="6">
        <v>67.5</v>
      </c>
      <c r="F34" s="6">
        <v>218</v>
      </c>
      <c r="G34" s="6">
        <v>1.0443999767303467</v>
      </c>
      <c r="H34" s="6">
        <v>21</v>
      </c>
      <c r="I34" s="6">
        <v>1.02</v>
      </c>
      <c r="J34" s="6">
        <v>7</v>
      </c>
      <c r="K34" s="6">
        <v>125</v>
      </c>
      <c r="L34" s="6">
        <v>-132.5</v>
      </c>
      <c r="M34" s="6">
        <v>-132.5</v>
      </c>
      <c r="N34" s="6">
        <v>125</v>
      </c>
      <c r="O34" s="6" t="s">
        <v>66</v>
      </c>
      <c r="P34" s="6">
        <v>85</v>
      </c>
      <c r="Q34" s="6">
        <v>90</v>
      </c>
      <c r="R34" s="6">
        <v>-95</v>
      </c>
      <c r="S34" s="6">
        <v>90</v>
      </c>
      <c r="T34" s="6">
        <v>215</v>
      </c>
      <c r="U34" s="6">
        <v>127.5</v>
      </c>
      <c r="V34" s="6">
        <v>137.5</v>
      </c>
      <c r="W34" s="6">
        <v>-142.5</v>
      </c>
      <c r="X34" s="6">
        <v>137.5</v>
      </c>
      <c r="Y34" s="6">
        <v>352.5</v>
      </c>
      <c r="Z34" s="6">
        <v>368.1509917974472</v>
      </c>
      <c r="AA34" s="6">
        <v>375.51401163339614</v>
      </c>
      <c r="AB34" s="6">
        <v>1</v>
      </c>
      <c r="AC34" s="6" t="s">
        <v>185</v>
      </c>
      <c r="AD34" s="6" t="s">
        <v>33</v>
      </c>
      <c r="AE34" s="6" t="s">
        <v>34</v>
      </c>
      <c r="AF34" s="10">
        <v>7</v>
      </c>
    </row>
    <row r="35" spans="1:32" s="10" customFormat="1" ht="12.75">
      <c r="A35" s="4" t="s">
        <v>164</v>
      </c>
      <c r="B35" s="6" t="s">
        <v>78</v>
      </c>
      <c r="C35" s="6" t="s">
        <v>29</v>
      </c>
      <c r="D35" s="6">
        <v>65.5</v>
      </c>
      <c r="E35" s="6">
        <v>67.5</v>
      </c>
      <c r="F35" s="6">
        <v>202</v>
      </c>
      <c r="G35" s="6">
        <v>1.0432000160217285</v>
      </c>
      <c r="H35" s="6">
        <v>20</v>
      </c>
      <c r="I35" s="6">
        <v>1.03</v>
      </c>
      <c r="J35" s="6">
        <v>6</v>
      </c>
      <c r="K35" s="6">
        <v>115</v>
      </c>
      <c r="L35" s="6">
        <v>125</v>
      </c>
      <c r="M35" s="6">
        <v>-137.5</v>
      </c>
      <c r="N35" s="6">
        <v>125</v>
      </c>
      <c r="O35" s="6" t="s">
        <v>97</v>
      </c>
      <c r="P35" s="6">
        <v>52.5</v>
      </c>
      <c r="Q35" s="6">
        <v>57.5</v>
      </c>
      <c r="R35" s="6">
        <v>-62.5</v>
      </c>
      <c r="S35" s="6">
        <v>57.5</v>
      </c>
      <c r="T35" s="6">
        <v>182.5</v>
      </c>
      <c r="U35" s="6">
        <v>125</v>
      </c>
      <c r="V35" s="6">
        <v>-137.5</v>
      </c>
      <c r="W35" s="6">
        <v>137.5</v>
      </c>
      <c r="X35" s="6">
        <v>137.5</v>
      </c>
      <c r="Y35" s="6">
        <v>320</v>
      </c>
      <c r="Z35" s="6">
        <v>333.8240051269531</v>
      </c>
      <c r="AA35" s="6">
        <v>343.8387252807617</v>
      </c>
      <c r="AB35" s="6">
        <v>1</v>
      </c>
      <c r="AC35" s="6" t="s">
        <v>186</v>
      </c>
      <c r="AD35" s="6" t="s">
        <v>33</v>
      </c>
      <c r="AE35" s="6" t="s">
        <v>79</v>
      </c>
      <c r="AF35" s="10">
        <v>6</v>
      </c>
    </row>
    <row r="36" spans="1:32" s="10" customFormat="1" ht="12.75">
      <c r="A36" s="4" t="s">
        <v>166</v>
      </c>
      <c r="B36" s="6" t="s">
        <v>91</v>
      </c>
      <c r="C36" s="6" t="s">
        <v>29</v>
      </c>
      <c r="D36" s="6">
        <v>65.5</v>
      </c>
      <c r="E36" s="6">
        <v>67.5</v>
      </c>
      <c r="F36" s="6">
        <v>151</v>
      </c>
      <c r="G36" s="6">
        <v>1.0432000160217285</v>
      </c>
      <c r="H36" s="6">
        <v>22</v>
      </c>
      <c r="I36" s="6">
        <v>1.01</v>
      </c>
      <c r="J36" s="6">
        <v>6</v>
      </c>
      <c r="K36" s="6">
        <v>100</v>
      </c>
      <c r="L36" s="6">
        <v>115</v>
      </c>
      <c r="M36" s="6">
        <v>127.5</v>
      </c>
      <c r="N36" s="6">
        <v>127.5</v>
      </c>
      <c r="O36" s="6" t="s">
        <v>89</v>
      </c>
      <c r="P36" s="6">
        <v>45</v>
      </c>
      <c r="Q36" s="6">
        <v>55</v>
      </c>
      <c r="R36" s="6">
        <v>-60</v>
      </c>
      <c r="S36" s="6">
        <v>55</v>
      </c>
      <c r="T36" s="6">
        <v>182.5</v>
      </c>
      <c r="U36" s="6">
        <v>100</v>
      </c>
      <c r="V36" s="6">
        <v>117.5</v>
      </c>
      <c r="W36" s="6">
        <v>130</v>
      </c>
      <c r="X36" s="6">
        <v>130</v>
      </c>
      <c r="Y36" s="6">
        <v>312.5</v>
      </c>
      <c r="Z36" s="6">
        <v>326.00000500679016</v>
      </c>
      <c r="AA36" s="6">
        <v>329.26000505685806</v>
      </c>
      <c r="AB36" s="6">
        <v>1</v>
      </c>
      <c r="AC36" s="6" t="s">
        <v>187</v>
      </c>
      <c r="AD36" s="6" t="s">
        <v>33</v>
      </c>
      <c r="AE36" s="6" t="s">
        <v>90</v>
      </c>
      <c r="AF36" s="10">
        <v>5</v>
      </c>
    </row>
    <row r="37" spans="1:32" s="10" customFormat="1" ht="12.75">
      <c r="A37" s="4" t="s">
        <v>162</v>
      </c>
      <c r="B37" s="6" t="s">
        <v>58</v>
      </c>
      <c r="C37" s="6" t="s">
        <v>29</v>
      </c>
      <c r="D37" s="6">
        <v>65.8</v>
      </c>
      <c r="E37" s="6">
        <v>67.5</v>
      </c>
      <c r="F37" s="6">
        <v>199</v>
      </c>
      <c r="G37" s="6">
        <v>1.0397000312805176</v>
      </c>
      <c r="H37" s="6">
        <v>18</v>
      </c>
      <c r="I37" s="6">
        <v>1.06</v>
      </c>
      <c r="J37" s="6">
        <v>8</v>
      </c>
      <c r="K37" s="6">
        <v>105</v>
      </c>
      <c r="L37" s="6">
        <v>-117.5</v>
      </c>
      <c r="M37" s="6">
        <v>122.5</v>
      </c>
      <c r="N37" s="6">
        <v>122.5</v>
      </c>
      <c r="O37" s="6" t="s">
        <v>87</v>
      </c>
      <c r="P37" s="6">
        <v>52.5</v>
      </c>
      <c r="Q37" s="6">
        <v>57.5</v>
      </c>
      <c r="R37" s="6">
        <v>-65</v>
      </c>
      <c r="S37" s="6">
        <v>57.5</v>
      </c>
      <c r="T37" s="6">
        <v>180</v>
      </c>
      <c r="U37" s="6">
        <v>110</v>
      </c>
      <c r="V37" s="6">
        <v>120</v>
      </c>
      <c r="W37" s="6">
        <v>-132.5</v>
      </c>
      <c r="X37" s="6">
        <v>120</v>
      </c>
      <c r="Y37" s="6">
        <v>300</v>
      </c>
      <c r="Z37" s="6">
        <v>311.9100093841553</v>
      </c>
      <c r="AA37" s="6">
        <v>330.6246099472046</v>
      </c>
      <c r="AB37" s="6">
        <v>1</v>
      </c>
      <c r="AC37" s="6" t="s">
        <v>188</v>
      </c>
      <c r="AD37" s="6" t="s">
        <v>33</v>
      </c>
      <c r="AE37" s="6" t="s">
        <v>43</v>
      </c>
      <c r="AF37" s="10">
        <v>4</v>
      </c>
    </row>
    <row r="38" spans="1:32" s="10" customFormat="1" ht="12.75">
      <c r="A38" s="4" t="s">
        <v>169</v>
      </c>
      <c r="B38" s="6" t="s">
        <v>170</v>
      </c>
      <c r="C38" s="6" t="s">
        <v>29</v>
      </c>
      <c r="D38" s="6">
        <v>66.2</v>
      </c>
      <c r="E38" s="6">
        <v>67.5</v>
      </c>
      <c r="F38" s="6">
        <v>266</v>
      </c>
      <c r="G38" s="6">
        <v>1.035099983215332</v>
      </c>
      <c r="H38" s="6">
        <v>20</v>
      </c>
      <c r="I38" s="6">
        <v>1.03</v>
      </c>
      <c r="J38" s="6">
        <v>7</v>
      </c>
      <c r="K38" s="6">
        <v>95</v>
      </c>
      <c r="L38" s="6">
        <v>105</v>
      </c>
      <c r="M38" s="6">
        <v>112.5</v>
      </c>
      <c r="N38" s="6">
        <v>112.5</v>
      </c>
      <c r="O38" s="6" t="s">
        <v>55</v>
      </c>
      <c r="P38" s="6">
        <v>50</v>
      </c>
      <c r="Q38" s="6">
        <v>52.5</v>
      </c>
      <c r="R38" s="6">
        <v>-57.5</v>
      </c>
      <c r="S38" s="6">
        <v>52.5</v>
      </c>
      <c r="T38" s="6">
        <v>165</v>
      </c>
      <c r="U38" s="6">
        <v>117.5</v>
      </c>
      <c r="V38" s="6">
        <v>122.5</v>
      </c>
      <c r="W38" s="6">
        <v>-132.5</v>
      </c>
      <c r="X38" s="6">
        <v>122.5</v>
      </c>
      <c r="Y38" s="6">
        <v>287.5</v>
      </c>
      <c r="Z38" s="6">
        <v>297.59124517440796</v>
      </c>
      <c r="AA38" s="6">
        <v>306.5189825296402</v>
      </c>
      <c r="AB38" s="6">
        <v>1</v>
      </c>
      <c r="AC38" s="6" t="s">
        <v>189</v>
      </c>
      <c r="AD38" s="6" t="s">
        <v>33</v>
      </c>
      <c r="AE38" s="6" t="s">
        <v>171</v>
      </c>
      <c r="AF38" s="10">
        <v>3</v>
      </c>
    </row>
    <row r="39" spans="1:32" s="10" customFormat="1" ht="12.75">
      <c r="A39" s="4" t="s">
        <v>165</v>
      </c>
      <c r="B39" s="6" t="s">
        <v>46</v>
      </c>
      <c r="C39" s="6" t="s">
        <v>29</v>
      </c>
      <c r="D39" s="6">
        <v>65</v>
      </c>
      <c r="E39" s="6">
        <v>67.5</v>
      </c>
      <c r="F39" s="6">
        <v>254</v>
      </c>
      <c r="G39" s="6">
        <v>1.0491000413894653</v>
      </c>
      <c r="H39" s="6">
        <v>22</v>
      </c>
      <c r="I39" s="6">
        <v>1.01</v>
      </c>
      <c r="J39" s="6">
        <v>8</v>
      </c>
      <c r="K39" s="6">
        <v>77.5</v>
      </c>
      <c r="L39" s="6">
        <v>85</v>
      </c>
      <c r="M39" s="6">
        <v>-90</v>
      </c>
      <c r="N39" s="6">
        <v>85</v>
      </c>
      <c r="O39" s="6" t="s">
        <v>87</v>
      </c>
      <c r="P39" s="6">
        <v>42.5</v>
      </c>
      <c r="Q39" s="6">
        <v>-47.5</v>
      </c>
      <c r="R39" s="6">
        <v>-47.5</v>
      </c>
      <c r="S39" s="6">
        <v>42.5</v>
      </c>
      <c r="T39" s="6">
        <v>127.5</v>
      </c>
      <c r="U39" s="6">
        <v>115</v>
      </c>
      <c r="V39" s="6">
        <v>122.5</v>
      </c>
      <c r="W39" s="6">
        <v>-127.5</v>
      </c>
      <c r="X39" s="6">
        <v>122.5</v>
      </c>
      <c r="Y39" s="6">
        <v>250</v>
      </c>
      <c r="Z39" s="6">
        <v>262.27501034736633</v>
      </c>
      <c r="AA39" s="6">
        <v>264.89776045084</v>
      </c>
      <c r="AB39" s="6">
        <v>1</v>
      </c>
      <c r="AC39" s="6" t="s">
        <v>190</v>
      </c>
      <c r="AD39" s="6" t="s">
        <v>33</v>
      </c>
      <c r="AE39" s="6" t="s">
        <v>49</v>
      </c>
      <c r="AF39" s="10">
        <v>2</v>
      </c>
    </row>
    <row r="40" spans="1:31" s="10" customFormat="1" ht="12.75">
      <c r="A40" s="4" t="s">
        <v>172</v>
      </c>
      <c r="B40" s="6" t="s">
        <v>46</v>
      </c>
      <c r="C40" s="6" t="s">
        <v>173</v>
      </c>
      <c r="D40" s="6">
        <v>65.5</v>
      </c>
      <c r="E40" s="6">
        <v>67.5</v>
      </c>
      <c r="F40" s="6">
        <v>253</v>
      </c>
      <c r="G40" s="6">
        <v>1.0432000160217285</v>
      </c>
      <c r="H40" s="6">
        <v>26</v>
      </c>
      <c r="I40" s="6">
        <v>1</v>
      </c>
      <c r="J40" s="6">
        <v>5</v>
      </c>
      <c r="K40" s="6">
        <v>80</v>
      </c>
      <c r="L40" s="6">
        <v>87.5</v>
      </c>
      <c r="M40" s="6">
        <v>-100</v>
      </c>
      <c r="N40" s="6">
        <v>87.5</v>
      </c>
      <c r="O40" s="6" t="s">
        <v>87</v>
      </c>
      <c r="P40" s="6">
        <v>47.5</v>
      </c>
      <c r="Q40" s="6">
        <v>52.5</v>
      </c>
      <c r="R40" s="6">
        <v>-55</v>
      </c>
      <c r="S40" s="6">
        <v>52.5</v>
      </c>
      <c r="T40" s="6">
        <v>140</v>
      </c>
      <c r="U40" s="6">
        <v>100</v>
      </c>
      <c r="V40" s="6">
        <v>115</v>
      </c>
      <c r="W40" s="6">
        <v>-125</v>
      </c>
      <c r="X40" s="6">
        <v>115</v>
      </c>
      <c r="Y40" s="6">
        <v>255</v>
      </c>
      <c r="Z40" s="6">
        <v>266.01600408554077</v>
      </c>
      <c r="AA40" s="6">
        <v>0</v>
      </c>
      <c r="AB40" s="6">
        <v>3</v>
      </c>
      <c r="AC40" s="6" t="s">
        <v>191</v>
      </c>
      <c r="AD40" s="6" t="s">
        <v>33</v>
      </c>
      <c r="AE40" s="6" t="s">
        <v>49</v>
      </c>
    </row>
    <row r="41" spans="1:32" s="10" customFormat="1" ht="12.75">
      <c r="A41" s="4" t="s">
        <v>96</v>
      </c>
      <c r="B41" s="5" t="s">
        <v>58</v>
      </c>
      <c r="C41" s="6" t="s">
        <v>93</v>
      </c>
      <c r="D41" s="6">
        <v>52</v>
      </c>
      <c r="E41" s="6">
        <v>52</v>
      </c>
      <c r="F41" s="6">
        <v>56</v>
      </c>
      <c r="G41" s="6">
        <v>0.9812999963760376</v>
      </c>
      <c r="H41" s="6">
        <v>20</v>
      </c>
      <c r="I41" s="6">
        <v>1.03</v>
      </c>
      <c r="J41" s="6">
        <v>5</v>
      </c>
      <c r="K41" s="6">
        <v>140</v>
      </c>
      <c r="L41" s="6">
        <v>157.5</v>
      </c>
      <c r="M41" s="6">
        <v>-165</v>
      </c>
      <c r="N41" s="6">
        <v>157.5</v>
      </c>
      <c r="O41" s="6" t="s">
        <v>97</v>
      </c>
      <c r="P41" s="6">
        <v>85</v>
      </c>
      <c r="Q41" s="6">
        <v>92.5</v>
      </c>
      <c r="R41" s="6">
        <v>-95</v>
      </c>
      <c r="S41" s="6">
        <v>92.5</v>
      </c>
      <c r="T41" s="6">
        <v>250</v>
      </c>
      <c r="U41" s="6">
        <v>170</v>
      </c>
      <c r="V41" s="6">
        <v>182.5</v>
      </c>
      <c r="W41" s="6">
        <v>192.5</v>
      </c>
      <c r="X41" s="6">
        <v>192.5</v>
      </c>
      <c r="Y41" s="6">
        <v>442.5</v>
      </c>
      <c r="Z41" s="8">
        <v>434.22524839639664</v>
      </c>
      <c r="AA41" s="8">
        <v>447.25200584828855</v>
      </c>
      <c r="AB41" s="6">
        <v>1</v>
      </c>
      <c r="AC41" s="5" t="s">
        <v>128</v>
      </c>
      <c r="AD41" s="6" t="s">
        <v>33</v>
      </c>
      <c r="AE41" s="6" t="s">
        <v>43</v>
      </c>
      <c r="AF41" s="10">
        <v>12</v>
      </c>
    </row>
    <row r="42" spans="1:32" s="10" customFormat="1" ht="12.75">
      <c r="A42" s="4" t="s">
        <v>92</v>
      </c>
      <c r="B42" s="5" t="s">
        <v>78</v>
      </c>
      <c r="C42" s="6" t="s">
        <v>93</v>
      </c>
      <c r="D42" s="6">
        <v>52</v>
      </c>
      <c r="E42" s="6">
        <v>52</v>
      </c>
      <c r="F42" s="6">
        <v>145</v>
      </c>
      <c r="G42" s="6">
        <v>0.9812999963760376</v>
      </c>
      <c r="H42" s="6">
        <v>20</v>
      </c>
      <c r="I42" s="6">
        <v>1.03</v>
      </c>
      <c r="J42" s="6" t="s">
        <v>94</v>
      </c>
      <c r="K42" s="6">
        <v>25</v>
      </c>
      <c r="L42" s="6">
        <v>130</v>
      </c>
      <c r="M42" s="6">
        <v>-132.5</v>
      </c>
      <c r="N42" s="6">
        <v>130</v>
      </c>
      <c r="O42" s="6" t="s">
        <v>95</v>
      </c>
      <c r="P42" s="6">
        <v>25</v>
      </c>
      <c r="Q42" s="6">
        <v>62.5</v>
      </c>
      <c r="R42" s="6">
        <v>-87.5</v>
      </c>
      <c r="S42" s="6">
        <v>62.5</v>
      </c>
      <c r="T42" s="6">
        <v>192.5</v>
      </c>
      <c r="U42" s="6">
        <v>57.5</v>
      </c>
      <c r="V42" s="6">
        <v>137.5</v>
      </c>
      <c r="W42" s="6">
        <v>145</v>
      </c>
      <c r="X42" s="6">
        <v>145</v>
      </c>
      <c r="Y42" s="6">
        <v>337.5</v>
      </c>
      <c r="Z42" s="8">
        <v>331.1887487769127</v>
      </c>
      <c r="AA42" s="8">
        <v>341.12441124022007</v>
      </c>
      <c r="AB42" s="6">
        <v>1</v>
      </c>
      <c r="AC42" s="5" t="s">
        <v>129</v>
      </c>
      <c r="AD42" s="6" t="s">
        <v>33</v>
      </c>
      <c r="AE42" s="6" t="s">
        <v>79</v>
      </c>
      <c r="AF42" s="10">
        <v>9</v>
      </c>
    </row>
    <row r="43" spans="1:32" s="10" customFormat="1" ht="12.75">
      <c r="A43" s="4" t="s">
        <v>98</v>
      </c>
      <c r="B43" s="5" t="s">
        <v>51</v>
      </c>
      <c r="C43" s="6" t="s">
        <v>93</v>
      </c>
      <c r="D43" s="6">
        <v>55.4</v>
      </c>
      <c r="E43" s="6">
        <v>56</v>
      </c>
      <c r="F43" s="6">
        <v>97</v>
      </c>
      <c r="G43" s="6">
        <v>0.9200000166893005</v>
      </c>
      <c r="H43" s="6">
        <v>24</v>
      </c>
      <c r="I43" s="6">
        <v>1</v>
      </c>
      <c r="J43" s="6">
        <v>5</v>
      </c>
      <c r="K43" s="6">
        <v>-167.5</v>
      </c>
      <c r="L43" s="6">
        <v>-180</v>
      </c>
      <c r="M43" s="6">
        <v>182.5</v>
      </c>
      <c r="N43" s="6">
        <v>182.5</v>
      </c>
      <c r="O43" s="6" t="s">
        <v>66</v>
      </c>
      <c r="P43" s="6">
        <v>100</v>
      </c>
      <c r="Q43" s="6">
        <v>110</v>
      </c>
      <c r="R43" s="6">
        <v>117.5</v>
      </c>
      <c r="S43" s="6">
        <v>117.5</v>
      </c>
      <c r="T43" s="6">
        <v>300</v>
      </c>
      <c r="U43" s="6">
        <v>170</v>
      </c>
      <c r="V43" s="6">
        <v>182.5</v>
      </c>
      <c r="W43" s="6">
        <v>192.5</v>
      </c>
      <c r="X43" s="6">
        <v>192.5</v>
      </c>
      <c r="Y43" s="6">
        <v>492.5</v>
      </c>
      <c r="Z43" s="8">
        <v>453.1000082194805</v>
      </c>
      <c r="AA43" s="8">
        <v>0</v>
      </c>
      <c r="AB43" s="6">
        <v>1</v>
      </c>
      <c r="AC43" s="5" t="s">
        <v>99</v>
      </c>
      <c r="AD43" s="6" t="s">
        <v>33</v>
      </c>
      <c r="AE43" s="6" t="s">
        <v>43</v>
      </c>
      <c r="AF43" s="10">
        <v>12</v>
      </c>
    </row>
    <row r="44" spans="1:32" s="10" customFormat="1" ht="12.75">
      <c r="A44" s="4" t="s">
        <v>100</v>
      </c>
      <c r="B44" s="5" t="s">
        <v>36</v>
      </c>
      <c r="C44" s="6" t="s">
        <v>93</v>
      </c>
      <c r="D44" s="6">
        <v>55.7</v>
      </c>
      <c r="E44" s="6">
        <v>56</v>
      </c>
      <c r="F44" s="6">
        <v>117</v>
      </c>
      <c r="G44" s="6">
        <v>0.9151999950408936</v>
      </c>
      <c r="H44" s="6">
        <v>20</v>
      </c>
      <c r="I44" s="6">
        <v>1.03</v>
      </c>
      <c r="J44" s="6">
        <v>5</v>
      </c>
      <c r="K44" s="6">
        <v>180</v>
      </c>
      <c r="L44" s="6">
        <v>-192.5</v>
      </c>
      <c r="M44" s="6">
        <v>-192.5</v>
      </c>
      <c r="N44" s="6">
        <v>180</v>
      </c>
      <c r="O44" s="6" t="s">
        <v>101</v>
      </c>
      <c r="P44" s="6">
        <v>97.5</v>
      </c>
      <c r="Q44" s="6">
        <v>105</v>
      </c>
      <c r="R44" s="6">
        <v>112.5</v>
      </c>
      <c r="S44" s="6">
        <v>112.5</v>
      </c>
      <c r="T44" s="6">
        <v>292.5</v>
      </c>
      <c r="U44" s="6">
        <v>180</v>
      </c>
      <c r="V44" s="6">
        <v>-192.5</v>
      </c>
      <c r="W44" s="6">
        <v>-192.5</v>
      </c>
      <c r="X44" s="6">
        <v>180</v>
      </c>
      <c r="Y44" s="6">
        <v>472.5</v>
      </c>
      <c r="Z44" s="8">
        <v>432.4319976568222</v>
      </c>
      <c r="AA44" s="8">
        <v>445.4049575865269</v>
      </c>
      <c r="AB44" s="6">
        <v>1</v>
      </c>
      <c r="AC44" s="5" t="s">
        <v>102</v>
      </c>
      <c r="AD44" s="6" t="s">
        <v>33</v>
      </c>
      <c r="AE44" s="6" t="s">
        <v>34</v>
      </c>
      <c r="AF44" s="10">
        <v>9</v>
      </c>
    </row>
    <row r="45" spans="1:32" s="10" customFormat="1" ht="12.75">
      <c r="A45" s="4" t="s">
        <v>103</v>
      </c>
      <c r="B45" s="5" t="s">
        <v>58</v>
      </c>
      <c r="C45" s="6" t="s">
        <v>93</v>
      </c>
      <c r="D45" s="6">
        <v>54.9</v>
      </c>
      <c r="E45" s="6">
        <v>56</v>
      </c>
      <c r="F45" s="6">
        <v>67</v>
      </c>
      <c r="G45" s="6">
        <v>0.9283000230789185</v>
      </c>
      <c r="H45" s="6">
        <v>19</v>
      </c>
      <c r="I45" s="6">
        <v>1.04</v>
      </c>
      <c r="J45" s="6">
        <v>6</v>
      </c>
      <c r="K45" s="6">
        <v>145</v>
      </c>
      <c r="L45" s="6">
        <v>157.5</v>
      </c>
      <c r="M45" s="6">
        <v>170</v>
      </c>
      <c r="N45" s="6">
        <v>170</v>
      </c>
      <c r="O45" s="6" t="s">
        <v>97</v>
      </c>
      <c r="P45" s="6">
        <v>107.5</v>
      </c>
      <c r="Q45" s="6">
        <v>117.5</v>
      </c>
      <c r="R45" s="6">
        <v>-122.5</v>
      </c>
      <c r="S45" s="6">
        <v>117.5</v>
      </c>
      <c r="T45" s="6">
        <v>287.5</v>
      </c>
      <c r="U45" s="6">
        <v>160</v>
      </c>
      <c r="V45" s="6">
        <v>-170</v>
      </c>
      <c r="W45" s="6">
        <v>170</v>
      </c>
      <c r="X45" s="6">
        <v>170</v>
      </c>
      <c r="Y45" s="6">
        <v>457.5</v>
      </c>
      <c r="Z45" s="8">
        <v>424.6972605586052</v>
      </c>
      <c r="AA45" s="8">
        <v>441.6851509809494</v>
      </c>
      <c r="AB45" s="6">
        <v>1</v>
      </c>
      <c r="AC45" s="5" t="s">
        <v>104</v>
      </c>
      <c r="AD45" s="6" t="s">
        <v>33</v>
      </c>
      <c r="AE45" s="6" t="s">
        <v>43</v>
      </c>
      <c r="AF45" s="10">
        <v>8</v>
      </c>
    </row>
    <row r="46" spans="1:32" s="10" customFormat="1" ht="12.75">
      <c r="A46" s="4" t="s">
        <v>105</v>
      </c>
      <c r="B46" s="5" t="s">
        <v>40</v>
      </c>
      <c r="C46" s="6" t="s">
        <v>93</v>
      </c>
      <c r="D46" s="6">
        <v>55.5</v>
      </c>
      <c r="E46" s="6">
        <v>56</v>
      </c>
      <c r="F46" s="6">
        <v>14</v>
      </c>
      <c r="G46" s="6">
        <v>0.91839998960495</v>
      </c>
      <c r="H46" s="6">
        <v>21</v>
      </c>
      <c r="I46" s="6">
        <v>1.02</v>
      </c>
      <c r="J46" s="6">
        <v>7</v>
      </c>
      <c r="K46" s="6">
        <v>140</v>
      </c>
      <c r="L46" s="6">
        <v>-150</v>
      </c>
      <c r="M46" s="6">
        <v>150</v>
      </c>
      <c r="N46" s="6">
        <v>150</v>
      </c>
      <c r="O46" s="6" t="s">
        <v>87</v>
      </c>
      <c r="P46" s="6">
        <v>87.5</v>
      </c>
      <c r="Q46" s="6">
        <v>90</v>
      </c>
      <c r="R46" s="6">
        <v>92.5</v>
      </c>
      <c r="S46" s="6">
        <v>92.5</v>
      </c>
      <c r="T46" s="6">
        <v>242.5</v>
      </c>
      <c r="U46" s="6">
        <v>157.5</v>
      </c>
      <c r="V46" s="6">
        <v>165</v>
      </c>
      <c r="W46" s="6">
        <v>-182.5</v>
      </c>
      <c r="X46" s="6">
        <v>165</v>
      </c>
      <c r="Y46" s="6">
        <v>407.5</v>
      </c>
      <c r="Z46" s="8">
        <v>374.2479957640171</v>
      </c>
      <c r="AA46" s="8">
        <v>381.73295567929745</v>
      </c>
      <c r="AB46" s="6">
        <v>1</v>
      </c>
      <c r="AC46" s="5" t="s">
        <v>106</v>
      </c>
      <c r="AD46" s="6" t="s">
        <v>33</v>
      </c>
      <c r="AE46" s="6" t="s">
        <v>43</v>
      </c>
      <c r="AF46" s="10">
        <v>7</v>
      </c>
    </row>
    <row r="47" spans="1:32" s="10" customFormat="1" ht="12.75">
      <c r="A47" s="4" t="s">
        <v>107</v>
      </c>
      <c r="B47" s="5" t="s">
        <v>108</v>
      </c>
      <c r="C47" s="6" t="s">
        <v>93</v>
      </c>
      <c r="D47" s="6">
        <v>55.5</v>
      </c>
      <c r="E47" s="6">
        <v>56</v>
      </c>
      <c r="F47" s="6">
        <v>47</v>
      </c>
      <c r="G47" s="6">
        <v>0.91839998960495</v>
      </c>
      <c r="H47" s="6">
        <v>19</v>
      </c>
      <c r="I47" s="6">
        <v>1.04</v>
      </c>
      <c r="J47" s="6">
        <v>6</v>
      </c>
      <c r="K47" s="6">
        <v>127.5</v>
      </c>
      <c r="L47" s="6">
        <v>135</v>
      </c>
      <c r="M47" s="6">
        <v>142.5</v>
      </c>
      <c r="N47" s="6">
        <v>142.5</v>
      </c>
      <c r="O47" s="6" t="s">
        <v>109</v>
      </c>
      <c r="P47" s="6">
        <v>82.5</v>
      </c>
      <c r="Q47" s="6">
        <v>92.5</v>
      </c>
      <c r="R47" s="6">
        <v>-95</v>
      </c>
      <c r="S47" s="6">
        <v>92.5</v>
      </c>
      <c r="T47" s="6">
        <v>235</v>
      </c>
      <c r="U47" s="6">
        <v>130</v>
      </c>
      <c r="V47" s="6">
        <v>-150</v>
      </c>
      <c r="W47" s="6">
        <v>165</v>
      </c>
      <c r="X47" s="6">
        <v>165</v>
      </c>
      <c r="Y47" s="6">
        <v>400</v>
      </c>
      <c r="Z47" s="8">
        <v>367.35999584198</v>
      </c>
      <c r="AA47" s="8">
        <v>382.0543956756592</v>
      </c>
      <c r="AB47" s="6">
        <v>1</v>
      </c>
      <c r="AC47" s="5" t="s">
        <v>110</v>
      </c>
      <c r="AD47" s="6" t="s">
        <v>33</v>
      </c>
      <c r="AE47" s="6" t="s">
        <v>74</v>
      </c>
      <c r="AF47" s="10">
        <v>6</v>
      </c>
    </row>
    <row r="48" spans="1:32" s="10" customFormat="1" ht="12.75">
      <c r="A48" s="4" t="s">
        <v>111</v>
      </c>
      <c r="B48" s="5"/>
      <c r="C48" s="6" t="s">
        <v>93</v>
      </c>
      <c r="D48" s="6">
        <v>55.7</v>
      </c>
      <c r="E48" s="6">
        <v>56</v>
      </c>
      <c r="F48" s="6">
        <v>148</v>
      </c>
      <c r="G48" s="6">
        <v>0.9151999950408936</v>
      </c>
      <c r="H48" s="6">
        <v>20</v>
      </c>
      <c r="I48" s="6">
        <v>1.03</v>
      </c>
      <c r="J48" s="6">
        <v>6</v>
      </c>
      <c r="K48" s="6">
        <v>112.5</v>
      </c>
      <c r="L48" s="6">
        <v>-122.5</v>
      </c>
      <c r="M48" s="6">
        <v>122.5</v>
      </c>
      <c r="N48" s="6">
        <v>122.5</v>
      </c>
      <c r="O48" s="6" t="s">
        <v>112</v>
      </c>
      <c r="P48" s="6">
        <v>85</v>
      </c>
      <c r="Q48" s="6">
        <v>-92.5</v>
      </c>
      <c r="R48" s="6">
        <v>92.5</v>
      </c>
      <c r="S48" s="6">
        <v>92.5</v>
      </c>
      <c r="T48" s="6">
        <v>215</v>
      </c>
      <c r="U48" s="6">
        <v>137.5</v>
      </c>
      <c r="V48" s="6">
        <v>152.5</v>
      </c>
      <c r="W48" s="6">
        <v>-162.5</v>
      </c>
      <c r="X48" s="6">
        <v>152.5</v>
      </c>
      <c r="Y48" s="6">
        <v>367.5</v>
      </c>
      <c r="Z48" s="8">
        <v>336.3359981775284</v>
      </c>
      <c r="AA48" s="8">
        <v>346.4260781228542</v>
      </c>
      <c r="AB48" s="6">
        <v>1</v>
      </c>
      <c r="AC48" s="5" t="s">
        <v>113</v>
      </c>
      <c r="AD48" s="6" t="s">
        <v>33</v>
      </c>
      <c r="AE48" s="6" t="s">
        <v>114</v>
      </c>
      <c r="AF48" s="10">
        <v>5</v>
      </c>
    </row>
    <row r="49" spans="1:32" s="10" customFormat="1" ht="12.75">
      <c r="A49" s="4" t="s">
        <v>115</v>
      </c>
      <c r="B49" s="5" t="s">
        <v>108</v>
      </c>
      <c r="C49" s="6" t="s">
        <v>93</v>
      </c>
      <c r="D49" s="6">
        <v>54.4</v>
      </c>
      <c r="E49" s="6">
        <v>56</v>
      </c>
      <c r="F49" s="6">
        <v>33</v>
      </c>
      <c r="G49" s="6">
        <v>0.9369000196456909</v>
      </c>
      <c r="H49" s="6">
        <v>18</v>
      </c>
      <c r="I49" s="6">
        <v>1.06</v>
      </c>
      <c r="J49" s="6">
        <v>6</v>
      </c>
      <c r="K49" s="6">
        <v>120</v>
      </c>
      <c r="L49" s="6">
        <v>-135</v>
      </c>
      <c r="M49" s="6">
        <v>-135</v>
      </c>
      <c r="N49" s="6">
        <v>120</v>
      </c>
      <c r="O49" s="6" t="s">
        <v>109</v>
      </c>
      <c r="P49" s="6">
        <v>80</v>
      </c>
      <c r="Q49" s="6">
        <v>-92.5</v>
      </c>
      <c r="R49" s="6">
        <v>-92.5</v>
      </c>
      <c r="S49" s="6">
        <v>80</v>
      </c>
      <c r="T49" s="6">
        <v>200</v>
      </c>
      <c r="U49" s="6">
        <v>130</v>
      </c>
      <c r="V49" s="6">
        <v>145</v>
      </c>
      <c r="W49" s="6">
        <v>-155</v>
      </c>
      <c r="X49" s="6">
        <v>145</v>
      </c>
      <c r="Y49" s="6">
        <v>345</v>
      </c>
      <c r="Z49" s="8">
        <v>323.23050677776337</v>
      </c>
      <c r="AA49" s="8">
        <v>342.6243371844292</v>
      </c>
      <c r="AB49" s="6">
        <v>1</v>
      </c>
      <c r="AC49" s="5" t="s">
        <v>116</v>
      </c>
      <c r="AD49" s="6" t="s">
        <v>33</v>
      </c>
      <c r="AE49" s="6" t="s">
        <v>74</v>
      </c>
      <c r="AF49" s="10">
        <v>4</v>
      </c>
    </row>
    <row r="50" spans="1:32" s="10" customFormat="1" ht="12.75">
      <c r="A50" s="4" t="s">
        <v>117</v>
      </c>
      <c r="B50" s="5" t="s">
        <v>91</v>
      </c>
      <c r="C50" s="6" t="s">
        <v>93</v>
      </c>
      <c r="D50" s="6">
        <v>55</v>
      </c>
      <c r="E50" s="6">
        <v>56</v>
      </c>
      <c r="F50" s="6">
        <v>213</v>
      </c>
      <c r="G50" s="6">
        <v>0.9266999959945679</v>
      </c>
      <c r="H50" s="6">
        <v>23</v>
      </c>
      <c r="I50" s="6">
        <v>1</v>
      </c>
      <c r="J50" s="6">
        <v>5</v>
      </c>
      <c r="K50" s="6">
        <v>-95</v>
      </c>
      <c r="L50" s="6">
        <v>102.5</v>
      </c>
      <c r="M50" s="6">
        <v>-115</v>
      </c>
      <c r="N50" s="6">
        <v>102.5</v>
      </c>
      <c r="O50" s="6" t="s">
        <v>112</v>
      </c>
      <c r="P50" s="6">
        <v>85</v>
      </c>
      <c r="Q50" s="6">
        <v>92.5</v>
      </c>
      <c r="R50" s="6">
        <v>-95</v>
      </c>
      <c r="S50" s="6">
        <v>92.5</v>
      </c>
      <c r="T50" s="6">
        <v>195</v>
      </c>
      <c r="U50" s="6">
        <v>-137.5</v>
      </c>
      <c r="V50" s="6">
        <v>145</v>
      </c>
      <c r="W50" s="6">
        <v>-167.5</v>
      </c>
      <c r="X50" s="6">
        <v>145</v>
      </c>
      <c r="Y50" s="6">
        <v>340</v>
      </c>
      <c r="Z50" s="8">
        <v>315.0779986381531</v>
      </c>
      <c r="AA50" s="8">
        <v>315.0779986381531</v>
      </c>
      <c r="AB50" s="6">
        <v>1</v>
      </c>
      <c r="AC50" s="5" t="s">
        <v>118</v>
      </c>
      <c r="AD50" s="6" t="s">
        <v>33</v>
      </c>
      <c r="AE50" s="6" t="s">
        <v>90</v>
      </c>
      <c r="AF50" s="10">
        <v>3</v>
      </c>
    </row>
    <row r="51" spans="1:32" s="10" customFormat="1" ht="12.75">
      <c r="A51" s="4" t="s">
        <v>131</v>
      </c>
      <c r="B51" s="5" t="s">
        <v>40</v>
      </c>
      <c r="C51" s="6" t="s">
        <v>93</v>
      </c>
      <c r="D51" s="6">
        <v>59.3</v>
      </c>
      <c r="E51" s="6">
        <v>60</v>
      </c>
      <c r="F51" s="6">
        <v>16</v>
      </c>
      <c r="G51" s="6">
        <v>0.8621000051498413</v>
      </c>
      <c r="H51" s="6">
        <v>22</v>
      </c>
      <c r="I51" s="6">
        <v>1.01</v>
      </c>
      <c r="J51" s="6">
        <v>5</v>
      </c>
      <c r="K51" s="6">
        <v>242.5</v>
      </c>
      <c r="L51" s="6">
        <v>255</v>
      </c>
      <c r="M51" s="6">
        <v>262.5</v>
      </c>
      <c r="N51" s="6">
        <v>255</v>
      </c>
      <c r="O51" s="6" t="s">
        <v>97</v>
      </c>
      <c r="P51" s="6">
        <v>130</v>
      </c>
      <c r="Q51" s="6">
        <v>140</v>
      </c>
      <c r="R51" s="6">
        <v>-145</v>
      </c>
      <c r="S51" s="6">
        <v>140</v>
      </c>
      <c r="T51" s="6">
        <v>395</v>
      </c>
      <c r="U51" s="6">
        <v>220</v>
      </c>
      <c r="V51" s="6">
        <v>-232.5</v>
      </c>
      <c r="W51" s="6">
        <v>232.5</v>
      </c>
      <c r="X51" s="6">
        <v>232.5</v>
      </c>
      <c r="Y51" s="6">
        <v>627.5</v>
      </c>
      <c r="Z51" s="8">
        <v>540.9677532315254</v>
      </c>
      <c r="AA51" s="8">
        <v>546.3774307638407</v>
      </c>
      <c r="AB51" s="6">
        <v>1</v>
      </c>
      <c r="AC51" s="5" t="s">
        <v>132</v>
      </c>
      <c r="AD51" s="6" t="s">
        <v>33</v>
      </c>
      <c r="AE51" s="6" t="s">
        <v>43</v>
      </c>
      <c r="AF51" s="10">
        <v>12</v>
      </c>
    </row>
    <row r="52" spans="1:32" s="10" customFormat="1" ht="12.75">
      <c r="A52" s="4" t="s">
        <v>133</v>
      </c>
      <c r="B52" s="5" t="s">
        <v>36</v>
      </c>
      <c r="C52" s="6" t="s">
        <v>93</v>
      </c>
      <c r="D52" s="6">
        <v>59.5</v>
      </c>
      <c r="E52" s="6">
        <v>60</v>
      </c>
      <c r="F52" s="6">
        <v>212</v>
      </c>
      <c r="G52" s="6">
        <v>0.8593999743461609</v>
      </c>
      <c r="H52" s="6">
        <v>19</v>
      </c>
      <c r="I52" s="6">
        <v>1.04</v>
      </c>
      <c r="J52" s="6" t="s">
        <v>30</v>
      </c>
      <c r="K52" s="6">
        <v>207.5</v>
      </c>
      <c r="L52" s="6">
        <v>222.5</v>
      </c>
      <c r="M52" s="6">
        <v>-230</v>
      </c>
      <c r="N52" s="6">
        <v>222.5</v>
      </c>
      <c r="O52" s="6" t="s">
        <v>97</v>
      </c>
      <c r="P52" s="6">
        <v>127.5</v>
      </c>
      <c r="Q52" s="6">
        <v>132.5</v>
      </c>
      <c r="R52" s="6">
        <v>-145</v>
      </c>
      <c r="S52" s="6">
        <v>132.5</v>
      </c>
      <c r="T52" s="6">
        <v>355</v>
      </c>
      <c r="U52" s="6">
        <v>180</v>
      </c>
      <c r="V52" s="6">
        <v>-190</v>
      </c>
      <c r="W52" s="6">
        <v>-190</v>
      </c>
      <c r="X52" s="6">
        <v>180</v>
      </c>
      <c r="Y52" s="6">
        <v>535</v>
      </c>
      <c r="Z52" s="8">
        <v>459.7789862751961</v>
      </c>
      <c r="AA52" s="8">
        <v>478.17014572620394</v>
      </c>
      <c r="AB52" s="6">
        <v>1</v>
      </c>
      <c r="AC52" s="5" t="s">
        <v>134</v>
      </c>
      <c r="AD52" s="6" t="s">
        <v>33</v>
      </c>
      <c r="AE52" s="6" t="s">
        <v>34</v>
      </c>
      <c r="AF52" s="10">
        <v>9</v>
      </c>
    </row>
    <row r="53" spans="1:32" s="10" customFormat="1" ht="12.75">
      <c r="A53" s="4" t="s">
        <v>135</v>
      </c>
      <c r="B53" s="5" t="s">
        <v>40</v>
      </c>
      <c r="C53" s="6" t="s">
        <v>93</v>
      </c>
      <c r="D53" s="6">
        <v>59</v>
      </c>
      <c r="E53" s="6">
        <v>60</v>
      </c>
      <c r="F53" s="6">
        <v>15</v>
      </c>
      <c r="G53" s="6">
        <v>0.8661999702453613</v>
      </c>
      <c r="H53" s="6">
        <v>22</v>
      </c>
      <c r="I53" s="6">
        <v>1.01</v>
      </c>
      <c r="J53" s="6">
        <v>5</v>
      </c>
      <c r="K53" s="6">
        <v>167.5</v>
      </c>
      <c r="L53" s="6">
        <v>177.5</v>
      </c>
      <c r="M53" s="6">
        <v>-182.5</v>
      </c>
      <c r="N53" s="6">
        <v>177.5</v>
      </c>
      <c r="O53" s="6" t="s">
        <v>136</v>
      </c>
      <c r="P53" s="6">
        <v>110</v>
      </c>
      <c r="Q53" s="6">
        <v>117.5</v>
      </c>
      <c r="R53" s="6">
        <v>120</v>
      </c>
      <c r="S53" s="6">
        <v>120</v>
      </c>
      <c r="T53" s="6">
        <v>297.5</v>
      </c>
      <c r="U53" s="6">
        <v>182.5</v>
      </c>
      <c r="V53" s="6">
        <v>195</v>
      </c>
      <c r="W53" s="6">
        <v>207.5</v>
      </c>
      <c r="X53" s="6">
        <v>207.5</v>
      </c>
      <c r="Y53" s="6">
        <v>505</v>
      </c>
      <c r="Z53" s="8">
        <v>437.43098497390747</v>
      </c>
      <c r="AA53" s="8">
        <v>441.80529482364653</v>
      </c>
      <c r="AB53" s="6">
        <v>1</v>
      </c>
      <c r="AC53" s="5" t="s">
        <v>137</v>
      </c>
      <c r="AD53" s="6" t="s">
        <v>33</v>
      </c>
      <c r="AE53" s="6" t="s">
        <v>43</v>
      </c>
      <c r="AF53" s="10">
        <v>8</v>
      </c>
    </row>
    <row r="54" spans="1:32" s="10" customFormat="1" ht="12.75">
      <c r="A54" s="4" t="s">
        <v>138</v>
      </c>
      <c r="B54" s="5" t="s">
        <v>58</v>
      </c>
      <c r="C54" s="6" t="s">
        <v>93</v>
      </c>
      <c r="D54" s="6">
        <v>59.5</v>
      </c>
      <c r="E54" s="6">
        <v>60</v>
      </c>
      <c r="F54" s="6">
        <v>58</v>
      </c>
      <c r="G54" s="6">
        <v>0.8593999743461609</v>
      </c>
      <c r="H54" s="6">
        <v>19</v>
      </c>
      <c r="I54" s="6">
        <v>1.04</v>
      </c>
      <c r="J54" s="6">
        <v>6</v>
      </c>
      <c r="K54" s="6">
        <v>-172.5</v>
      </c>
      <c r="L54" s="6">
        <v>172.5</v>
      </c>
      <c r="M54" s="6">
        <v>-190</v>
      </c>
      <c r="N54" s="6">
        <v>172.5</v>
      </c>
      <c r="O54" s="6" t="s">
        <v>97</v>
      </c>
      <c r="P54" s="6">
        <v>110</v>
      </c>
      <c r="Q54" s="6">
        <v>122.5</v>
      </c>
      <c r="R54" s="6">
        <v>-135</v>
      </c>
      <c r="S54" s="6">
        <v>122.5</v>
      </c>
      <c r="T54" s="6">
        <v>295</v>
      </c>
      <c r="U54" s="6">
        <v>190</v>
      </c>
      <c r="V54" s="6">
        <v>200</v>
      </c>
      <c r="W54" s="6">
        <v>210</v>
      </c>
      <c r="X54" s="6">
        <v>210</v>
      </c>
      <c r="Y54" s="6">
        <v>505</v>
      </c>
      <c r="Z54" s="8">
        <v>433.99698704481125</v>
      </c>
      <c r="AA54" s="8">
        <v>451.3568665266037</v>
      </c>
      <c r="AB54" s="6">
        <v>1</v>
      </c>
      <c r="AC54" s="5" t="s">
        <v>139</v>
      </c>
      <c r="AD54" s="6" t="s">
        <v>33</v>
      </c>
      <c r="AE54" s="6" t="s">
        <v>34</v>
      </c>
      <c r="AF54" s="10">
        <v>7</v>
      </c>
    </row>
    <row r="55" spans="1:32" s="10" customFormat="1" ht="12.75">
      <c r="A55" s="4" t="s">
        <v>140</v>
      </c>
      <c r="B55" s="5" t="s">
        <v>130</v>
      </c>
      <c r="C55" s="6" t="s">
        <v>93</v>
      </c>
      <c r="D55" s="6">
        <v>58.8</v>
      </c>
      <c r="E55" s="6">
        <v>60</v>
      </c>
      <c r="F55" s="6">
        <v>263</v>
      </c>
      <c r="G55" s="6">
        <v>0.8689000010490417</v>
      </c>
      <c r="H55" s="6">
        <v>21</v>
      </c>
      <c r="I55" s="6">
        <v>1.02</v>
      </c>
      <c r="J55" s="6">
        <v>8</v>
      </c>
      <c r="K55" s="6">
        <v>177.5</v>
      </c>
      <c r="L55" s="6">
        <v>185</v>
      </c>
      <c r="M55" s="6">
        <v>-190</v>
      </c>
      <c r="N55" s="6">
        <v>185</v>
      </c>
      <c r="O55" s="6" t="s">
        <v>95</v>
      </c>
      <c r="P55" s="6">
        <v>115</v>
      </c>
      <c r="Q55" s="6">
        <v>-130</v>
      </c>
      <c r="R55" s="6">
        <v>130</v>
      </c>
      <c r="S55" s="6">
        <v>130</v>
      </c>
      <c r="T55" s="6">
        <v>315</v>
      </c>
      <c r="U55" s="6">
        <v>175</v>
      </c>
      <c r="V55" s="6">
        <v>185</v>
      </c>
      <c r="W55" s="6">
        <v>-192.5</v>
      </c>
      <c r="X55" s="6">
        <v>185</v>
      </c>
      <c r="Y55" s="6">
        <v>500</v>
      </c>
      <c r="Z55" s="8">
        <v>434.4500005245209</v>
      </c>
      <c r="AA55" s="8">
        <v>443.1390005350113</v>
      </c>
      <c r="AB55" s="6">
        <v>1</v>
      </c>
      <c r="AC55" s="5" t="s">
        <v>141</v>
      </c>
      <c r="AD55" s="6" t="s">
        <v>33</v>
      </c>
      <c r="AE55" s="6" t="s">
        <v>34</v>
      </c>
      <c r="AF55" s="10">
        <v>6</v>
      </c>
    </row>
    <row r="56" spans="1:32" s="10" customFormat="1" ht="12.75">
      <c r="A56" s="4" t="s">
        <v>142</v>
      </c>
      <c r="B56" s="5" t="s">
        <v>36</v>
      </c>
      <c r="C56" s="6" t="s">
        <v>93</v>
      </c>
      <c r="D56" s="6">
        <v>60</v>
      </c>
      <c r="E56" s="6">
        <v>60</v>
      </c>
      <c r="F56" s="6">
        <v>265</v>
      </c>
      <c r="G56" s="6">
        <v>0.8529000282287598</v>
      </c>
      <c r="H56" s="6">
        <v>21</v>
      </c>
      <c r="I56" s="6">
        <v>1.02</v>
      </c>
      <c r="J56" s="6">
        <v>5</v>
      </c>
      <c r="K56" s="6">
        <v>175</v>
      </c>
      <c r="L56" s="6">
        <v>185</v>
      </c>
      <c r="M56" s="6">
        <v>195</v>
      </c>
      <c r="N56" s="6">
        <v>195</v>
      </c>
      <c r="O56" s="6" t="s">
        <v>87</v>
      </c>
      <c r="P56" s="6">
        <v>95</v>
      </c>
      <c r="Q56" s="6">
        <v>-102.5</v>
      </c>
      <c r="R56" s="6">
        <v>102.5</v>
      </c>
      <c r="S56" s="6">
        <v>102.5</v>
      </c>
      <c r="T56" s="6">
        <v>297.5</v>
      </c>
      <c r="U56" s="6">
        <v>185</v>
      </c>
      <c r="V56" s="6">
        <v>-195</v>
      </c>
      <c r="W56" s="6">
        <v>197.5</v>
      </c>
      <c r="X56" s="6">
        <v>197.5</v>
      </c>
      <c r="Y56" s="6">
        <v>495</v>
      </c>
      <c r="Z56" s="8">
        <v>422.1855139732361</v>
      </c>
      <c r="AA56" s="8">
        <v>430.6292242527008</v>
      </c>
      <c r="AB56" s="6">
        <v>1</v>
      </c>
      <c r="AC56" s="5" t="s">
        <v>143</v>
      </c>
      <c r="AD56" s="6" t="s">
        <v>33</v>
      </c>
      <c r="AE56" s="6" t="s">
        <v>34</v>
      </c>
      <c r="AF56" s="10">
        <v>5</v>
      </c>
    </row>
    <row r="57" spans="1:32" s="10" customFormat="1" ht="12.75">
      <c r="A57" s="4" t="s">
        <v>144</v>
      </c>
      <c r="B57" s="5" t="s">
        <v>108</v>
      </c>
      <c r="C57" s="6" t="s">
        <v>93</v>
      </c>
      <c r="D57" s="6">
        <v>59.3</v>
      </c>
      <c r="E57" s="6">
        <v>60</v>
      </c>
      <c r="F57" s="6">
        <v>42</v>
      </c>
      <c r="G57" s="6">
        <v>0.8621000051498413</v>
      </c>
      <c r="H57" s="6">
        <v>23</v>
      </c>
      <c r="I57" s="6">
        <v>1</v>
      </c>
      <c r="J57" s="6">
        <v>5</v>
      </c>
      <c r="K57" s="6">
        <v>150</v>
      </c>
      <c r="L57" s="6">
        <v>170</v>
      </c>
      <c r="M57" s="6">
        <v>-180</v>
      </c>
      <c r="N57" s="6">
        <v>170</v>
      </c>
      <c r="O57" s="6" t="s">
        <v>55</v>
      </c>
      <c r="P57" s="6">
        <v>120</v>
      </c>
      <c r="Q57" s="6">
        <v>-130</v>
      </c>
      <c r="R57" s="6">
        <v>-130</v>
      </c>
      <c r="S57" s="6">
        <v>120</v>
      </c>
      <c r="T57" s="6">
        <v>290</v>
      </c>
      <c r="U57" s="6">
        <v>157.5</v>
      </c>
      <c r="V57" s="6">
        <v>160</v>
      </c>
      <c r="W57" s="6">
        <v>-207.5</v>
      </c>
      <c r="X57" s="6">
        <v>160</v>
      </c>
      <c r="Y57" s="6">
        <v>450</v>
      </c>
      <c r="Z57" s="8">
        <v>387.9450023174286</v>
      </c>
      <c r="AA57" s="8">
        <v>387.9450023174286</v>
      </c>
      <c r="AB57" s="6">
        <v>1</v>
      </c>
      <c r="AC57" s="5" t="s">
        <v>145</v>
      </c>
      <c r="AD57" s="6" t="s">
        <v>33</v>
      </c>
      <c r="AE57" s="6" t="s">
        <v>74</v>
      </c>
      <c r="AF57" s="10">
        <v>4</v>
      </c>
    </row>
    <row r="58" spans="1:32" s="10" customFormat="1" ht="12.75">
      <c r="A58" s="4" t="s">
        <v>146</v>
      </c>
      <c r="B58" s="5" t="s">
        <v>108</v>
      </c>
      <c r="C58" s="6" t="s">
        <v>93</v>
      </c>
      <c r="D58" s="6">
        <v>58.8</v>
      </c>
      <c r="E58" s="6">
        <v>60</v>
      </c>
      <c r="F58" s="6">
        <v>31</v>
      </c>
      <c r="G58" s="6">
        <v>0.8689000010490417</v>
      </c>
      <c r="H58" s="6">
        <v>19</v>
      </c>
      <c r="I58" s="6">
        <v>1.04</v>
      </c>
      <c r="J58" s="6">
        <v>5</v>
      </c>
      <c r="K58" s="6">
        <v>137.5</v>
      </c>
      <c r="L58" s="6">
        <v>-165</v>
      </c>
      <c r="M58" s="6">
        <v>-165</v>
      </c>
      <c r="N58" s="6">
        <v>137.5</v>
      </c>
      <c r="O58" s="6" t="s">
        <v>55</v>
      </c>
      <c r="P58" s="6">
        <v>-112.5</v>
      </c>
      <c r="Q58" s="6">
        <v>112.5</v>
      </c>
      <c r="R58" s="6">
        <v>122.5</v>
      </c>
      <c r="S58" s="6">
        <v>122.5</v>
      </c>
      <c r="T58" s="6">
        <v>260</v>
      </c>
      <c r="U58" s="6">
        <v>152.5</v>
      </c>
      <c r="V58" s="6">
        <v>172.5</v>
      </c>
      <c r="W58" s="6">
        <v>-197.5</v>
      </c>
      <c r="X58" s="6">
        <v>172.5</v>
      </c>
      <c r="Y58" s="6">
        <v>432.5</v>
      </c>
      <c r="Z58" s="8">
        <v>375.79925045371056</v>
      </c>
      <c r="AA58" s="8">
        <v>390.831220471859</v>
      </c>
      <c r="AB58" s="6">
        <v>1</v>
      </c>
      <c r="AC58" s="5" t="s">
        <v>147</v>
      </c>
      <c r="AD58" s="6" t="s">
        <v>33</v>
      </c>
      <c r="AE58" s="6" t="s">
        <v>74</v>
      </c>
      <c r="AF58" s="10">
        <v>3</v>
      </c>
    </row>
    <row r="59" spans="1:32" s="10" customFormat="1" ht="12.75">
      <c r="A59" s="4" t="s">
        <v>148</v>
      </c>
      <c r="B59" s="5" t="s">
        <v>54</v>
      </c>
      <c r="C59" s="6" t="s">
        <v>93</v>
      </c>
      <c r="D59" s="6">
        <v>59.3</v>
      </c>
      <c r="E59" s="6">
        <v>60</v>
      </c>
      <c r="F59" s="6">
        <v>187</v>
      </c>
      <c r="G59" s="6">
        <v>0.8621000051498413</v>
      </c>
      <c r="H59" s="6">
        <v>20</v>
      </c>
      <c r="I59" s="6">
        <v>1.03</v>
      </c>
      <c r="J59" s="6">
        <v>6</v>
      </c>
      <c r="K59" s="6">
        <v>150</v>
      </c>
      <c r="L59" s="6">
        <v>155</v>
      </c>
      <c r="M59" s="6">
        <v>-160</v>
      </c>
      <c r="N59" s="6">
        <v>155</v>
      </c>
      <c r="O59" s="6" t="s">
        <v>97</v>
      </c>
      <c r="P59" s="6">
        <v>110</v>
      </c>
      <c r="Q59" s="6">
        <v>117.5</v>
      </c>
      <c r="R59" s="6">
        <v>-120</v>
      </c>
      <c r="S59" s="6">
        <v>117.5</v>
      </c>
      <c r="T59" s="6">
        <v>272.5</v>
      </c>
      <c r="U59" s="6">
        <v>142.5</v>
      </c>
      <c r="V59" s="6">
        <v>150</v>
      </c>
      <c r="W59" s="6">
        <v>160</v>
      </c>
      <c r="X59" s="6">
        <v>160</v>
      </c>
      <c r="Y59" s="6">
        <v>432.5</v>
      </c>
      <c r="Z59" s="8">
        <v>372.85825222730637</v>
      </c>
      <c r="AA59" s="8">
        <v>384.04399979412557</v>
      </c>
      <c r="AB59" s="6">
        <v>1</v>
      </c>
      <c r="AC59" s="5" t="s">
        <v>149</v>
      </c>
      <c r="AD59" s="6" t="s">
        <v>33</v>
      </c>
      <c r="AE59" s="6" t="s">
        <v>56</v>
      </c>
      <c r="AF59" s="10">
        <v>2</v>
      </c>
    </row>
    <row r="60" spans="1:32" s="10" customFormat="1" ht="12.75">
      <c r="A60" s="4" t="s">
        <v>206</v>
      </c>
      <c r="B60" s="5" t="s">
        <v>40</v>
      </c>
      <c r="C60" s="6" t="s">
        <v>93</v>
      </c>
      <c r="D60" s="6">
        <v>66.8</v>
      </c>
      <c r="E60" s="6">
        <v>67.5</v>
      </c>
      <c r="F60" s="6">
        <v>18</v>
      </c>
      <c r="G60" s="6">
        <v>0.7774999737739563</v>
      </c>
      <c r="H60" s="6">
        <v>22</v>
      </c>
      <c r="I60" s="6">
        <v>1.01</v>
      </c>
      <c r="J60" s="7">
        <v>5</v>
      </c>
      <c r="K60" s="6">
        <v>242.5</v>
      </c>
      <c r="L60" s="6">
        <v>257.5</v>
      </c>
      <c r="M60" s="6">
        <v>267.5</v>
      </c>
      <c r="N60" s="6">
        <v>267.5</v>
      </c>
      <c r="O60" s="7" t="s">
        <v>87</v>
      </c>
      <c r="P60" s="6">
        <v>182.5</v>
      </c>
      <c r="Q60" s="6">
        <v>195</v>
      </c>
      <c r="R60" s="6">
        <v>200</v>
      </c>
      <c r="S60" s="6">
        <v>200</v>
      </c>
      <c r="T60" s="6">
        <v>467.5</v>
      </c>
      <c r="U60" s="6">
        <v>227.5</v>
      </c>
      <c r="V60" s="6">
        <v>240</v>
      </c>
      <c r="W60" s="6">
        <v>-250</v>
      </c>
      <c r="X60" s="6">
        <v>240</v>
      </c>
      <c r="Y60" s="6">
        <v>707.5</v>
      </c>
      <c r="Z60" s="8">
        <v>550.0812314450741</v>
      </c>
      <c r="AA60" s="8">
        <v>555.5820437595248</v>
      </c>
      <c r="AB60" s="6">
        <v>1</v>
      </c>
      <c r="AC60" s="5" t="s">
        <v>209</v>
      </c>
      <c r="AD60" s="7" t="s">
        <v>33</v>
      </c>
      <c r="AE60" s="6" t="s">
        <v>43</v>
      </c>
      <c r="AF60" s="10">
        <v>12</v>
      </c>
    </row>
    <row r="61" spans="1:32" s="10" customFormat="1" ht="12.75">
      <c r="A61" s="4" t="s">
        <v>205</v>
      </c>
      <c r="B61" s="5" t="s">
        <v>54</v>
      </c>
      <c r="C61" s="6" t="s">
        <v>93</v>
      </c>
      <c r="D61" s="6">
        <v>66.5</v>
      </c>
      <c r="E61" s="6">
        <v>67.5</v>
      </c>
      <c r="F61" s="6">
        <v>186</v>
      </c>
      <c r="G61" s="6">
        <v>0.7803999781608582</v>
      </c>
      <c r="H61" s="6">
        <v>21</v>
      </c>
      <c r="I61" s="6">
        <v>1.02</v>
      </c>
      <c r="J61" s="7">
        <v>5</v>
      </c>
      <c r="K61" s="6">
        <v>212.5</v>
      </c>
      <c r="L61" s="6">
        <v>220</v>
      </c>
      <c r="M61" s="6">
        <v>-227.5</v>
      </c>
      <c r="N61" s="6">
        <v>220</v>
      </c>
      <c r="O61" s="7" t="s">
        <v>55</v>
      </c>
      <c r="P61" s="6">
        <v>125</v>
      </c>
      <c r="Q61" s="6">
        <v>130</v>
      </c>
      <c r="R61" s="6">
        <v>135</v>
      </c>
      <c r="S61" s="6">
        <v>135</v>
      </c>
      <c r="T61" s="6">
        <v>355</v>
      </c>
      <c r="U61" s="6">
        <v>215</v>
      </c>
      <c r="V61" s="6">
        <v>-222.5</v>
      </c>
      <c r="W61" s="6">
        <v>222.5</v>
      </c>
      <c r="X61" s="6">
        <v>222.5</v>
      </c>
      <c r="Y61" s="6">
        <v>577.5</v>
      </c>
      <c r="Z61" s="8">
        <v>450.6809873878956</v>
      </c>
      <c r="AA61" s="8">
        <v>459.6946071356535</v>
      </c>
      <c r="AB61" s="6">
        <v>1</v>
      </c>
      <c r="AC61" s="5" t="s">
        <v>210</v>
      </c>
      <c r="AD61" s="7" t="s">
        <v>33</v>
      </c>
      <c r="AE61" s="6" t="s">
        <v>56</v>
      </c>
      <c r="AF61" s="10">
        <v>9</v>
      </c>
    </row>
    <row r="62" spans="1:32" s="10" customFormat="1" ht="12.75">
      <c r="A62" s="4" t="s">
        <v>203</v>
      </c>
      <c r="B62" s="5" t="s">
        <v>86</v>
      </c>
      <c r="C62" s="6" t="s">
        <v>93</v>
      </c>
      <c r="D62" s="6">
        <v>66.9</v>
      </c>
      <c r="E62" s="6">
        <v>67.5</v>
      </c>
      <c r="F62" s="6">
        <v>237</v>
      </c>
      <c r="G62" s="6">
        <v>0.7766000032424927</v>
      </c>
      <c r="H62" s="6">
        <v>20</v>
      </c>
      <c r="I62" s="6">
        <v>1.03</v>
      </c>
      <c r="J62" s="7">
        <v>7</v>
      </c>
      <c r="K62" s="6">
        <v>212.5</v>
      </c>
      <c r="L62" s="6">
        <v>227.5</v>
      </c>
      <c r="M62" s="6">
        <v>230</v>
      </c>
      <c r="N62" s="6">
        <v>230</v>
      </c>
      <c r="O62" s="7" t="s">
        <v>204</v>
      </c>
      <c r="P62" s="6">
        <v>-125</v>
      </c>
      <c r="Q62" s="6">
        <v>125</v>
      </c>
      <c r="R62" s="6">
        <v>-137.5</v>
      </c>
      <c r="S62" s="6">
        <v>125</v>
      </c>
      <c r="T62" s="6">
        <v>355</v>
      </c>
      <c r="U62" s="6">
        <v>210</v>
      </c>
      <c r="V62" s="6">
        <v>-220</v>
      </c>
      <c r="W62" s="6">
        <v>-220</v>
      </c>
      <c r="X62" s="6">
        <v>210</v>
      </c>
      <c r="Y62" s="6">
        <v>565</v>
      </c>
      <c r="Z62" s="8">
        <v>438.77900183200836</v>
      </c>
      <c r="AA62" s="8">
        <v>451.9423718869686</v>
      </c>
      <c r="AB62" s="6">
        <v>1</v>
      </c>
      <c r="AC62" s="5" t="s">
        <v>212</v>
      </c>
      <c r="AD62" s="7" t="s">
        <v>33</v>
      </c>
      <c r="AE62" s="6" t="s">
        <v>34</v>
      </c>
      <c r="AF62" s="10">
        <v>8</v>
      </c>
    </row>
    <row r="63" spans="1:32" s="10" customFormat="1" ht="12.75">
      <c r="A63" s="4" t="s">
        <v>195</v>
      </c>
      <c r="B63" s="5" t="s">
        <v>51</v>
      </c>
      <c r="C63" s="6" t="s">
        <v>93</v>
      </c>
      <c r="D63" s="6">
        <v>66.9</v>
      </c>
      <c r="E63" s="6">
        <v>67.5</v>
      </c>
      <c r="F63" s="6">
        <v>104</v>
      </c>
      <c r="G63" s="6">
        <v>0.7766000032424927</v>
      </c>
      <c r="H63" s="6">
        <v>21</v>
      </c>
      <c r="I63" s="6">
        <v>1.02</v>
      </c>
      <c r="J63" s="7">
        <v>4</v>
      </c>
      <c r="K63" s="6">
        <v>230</v>
      </c>
      <c r="L63" s="6">
        <v>242.5</v>
      </c>
      <c r="M63" s="6">
        <v>247.5</v>
      </c>
      <c r="N63" s="6">
        <v>247.5</v>
      </c>
      <c r="O63" s="7" t="s">
        <v>55</v>
      </c>
      <c r="P63" s="6">
        <v>120</v>
      </c>
      <c r="Q63" s="6">
        <v>127.5</v>
      </c>
      <c r="R63" s="6">
        <v>132.5</v>
      </c>
      <c r="S63" s="6">
        <v>132.5</v>
      </c>
      <c r="T63" s="6">
        <v>380</v>
      </c>
      <c r="U63" s="6">
        <v>185</v>
      </c>
      <c r="V63" s="6">
        <v>-195</v>
      </c>
      <c r="W63" s="6">
        <v>-200</v>
      </c>
      <c r="X63" s="6">
        <v>185</v>
      </c>
      <c r="Y63" s="6">
        <v>565</v>
      </c>
      <c r="Z63" s="8">
        <v>438.77900183200836</v>
      </c>
      <c r="AA63" s="8">
        <v>447.55458186864854</v>
      </c>
      <c r="AB63" s="6">
        <v>1</v>
      </c>
      <c r="AC63" s="5" t="s">
        <v>211</v>
      </c>
      <c r="AD63" s="7" t="s">
        <v>33</v>
      </c>
      <c r="AE63" s="6" t="s">
        <v>43</v>
      </c>
      <c r="AF63" s="10">
        <v>7</v>
      </c>
    </row>
    <row r="64" spans="1:32" s="10" customFormat="1" ht="12.75">
      <c r="A64" s="4" t="s">
        <v>199</v>
      </c>
      <c r="B64" s="5" t="s">
        <v>170</v>
      </c>
      <c r="C64" s="6" t="s">
        <v>93</v>
      </c>
      <c r="D64" s="6">
        <v>67.3</v>
      </c>
      <c r="E64" s="6">
        <v>67.5</v>
      </c>
      <c r="F64" s="6">
        <v>268</v>
      </c>
      <c r="G64" s="6">
        <v>0.7728999853134155</v>
      </c>
      <c r="H64" s="6">
        <v>21</v>
      </c>
      <c r="I64" s="6">
        <v>1.02</v>
      </c>
      <c r="J64" s="7">
        <v>7</v>
      </c>
      <c r="K64" s="6">
        <v>192.5</v>
      </c>
      <c r="L64" s="6">
        <v>195</v>
      </c>
      <c r="M64" s="6">
        <v>205</v>
      </c>
      <c r="N64" s="6">
        <v>205</v>
      </c>
      <c r="O64" s="7" t="s">
        <v>95</v>
      </c>
      <c r="P64" s="6">
        <v>-137.5</v>
      </c>
      <c r="Q64" s="6">
        <v>-137.5</v>
      </c>
      <c r="R64" s="6">
        <v>137.5</v>
      </c>
      <c r="S64" s="6">
        <v>137.5</v>
      </c>
      <c r="T64" s="6">
        <v>342.5</v>
      </c>
      <c r="U64" s="6">
        <v>200</v>
      </c>
      <c r="V64" s="6">
        <v>215</v>
      </c>
      <c r="W64" s="6">
        <v>-227.5</v>
      </c>
      <c r="X64" s="6">
        <v>215</v>
      </c>
      <c r="Y64" s="6">
        <v>557.5</v>
      </c>
      <c r="Z64" s="8">
        <v>430.89174181222916</v>
      </c>
      <c r="AA64" s="8">
        <v>439.50957664847374</v>
      </c>
      <c r="AB64" s="6">
        <v>1</v>
      </c>
      <c r="AC64" s="5" t="s">
        <v>213</v>
      </c>
      <c r="AD64" s="7" t="s">
        <v>33</v>
      </c>
      <c r="AE64" s="6" t="s">
        <v>171</v>
      </c>
      <c r="AF64" s="10">
        <v>6</v>
      </c>
    </row>
    <row r="65" spans="1:32" s="10" customFormat="1" ht="12.75">
      <c r="A65" s="4" t="s">
        <v>196</v>
      </c>
      <c r="B65" s="5" t="s">
        <v>78</v>
      </c>
      <c r="C65" s="6" t="s">
        <v>93</v>
      </c>
      <c r="D65" s="6">
        <v>66.4</v>
      </c>
      <c r="E65" s="6">
        <v>67.5</v>
      </c>
      <c r="F65" s="6">
        <v>209</v>
      </c>
      <c r="G65" s="6">
        <v>0.7813000082969666</v>
      </c>
      <c r="H65" s="6">
        <v>22</v>
      </c>
      <c r="I65" s="6">
        <v>1.01</v>
      </c>
      <c r="J65" s="7">
        <v>7</v>
      </c>
      <c r="K65" s="6">
        <v>185</v>
      </c>
      <c r="L65" s="6">
        <v>207.5</v>
      </c>
      <c r="M65" s="6">
        <v>-215</v>
      </c>
      <c r="N65" s="6">
        <v>207.5</v>
      </c>
      <c r="O65" s="7" t="s">
        <v>87</v>
      </c>
      <c r="P65" s="6">
        <v>122.5</v>
      </c>
      <c r="Q65" s="6">
        <v>132.5</v>
      </c>
      <c r="R65" s="6">
        <v>137.5</v>
      </c>
      <c r="S65" s="6">
        <v>137.5</v>
      </c>
      <c r="T65" s="6">
        <v>345</v>
      </c>
      <c r="U65" s="6">
        <v>185</v>
      </c>
      <c r="V65" s="6">
        <v>195</v>
      </c>
      <c r="W65" s="6">
        <v>210</v>
      </c>
      <c r="X65" s="6">
        <v>210</v>
      </c>
      <c r="Y65" s="6">
        <v>555</v>
      </c>
      <c r="Z65" s="8">
        <v>433.62150460481644</v>
      </c>
      <c r="AA65" s="8">
        <v>437.9577196508646</v>
      </c>
      <c r="AB65" s="6">
        <v>1</v>
      </c>
      <c r="AC65" s="5" t="s">
        <v>214</v>
      </c>
      <c r="AD65" s="7" t="s">
        <v>33</v>
      </c>
      <c r="AE65" s="6" t="s">
        <v>79</v>
      </c>
      <c r="AF65" s="10">
        <v>5</v>
      </c>
    </row>
    <row r="66" spans="1:32" s="10" customFormat="1" ht="12.75">
      <c r="A66" s="4" t="s">
        <v>200</v>
      </c>
      <c r="B66" s="5" t="s">
        <v>130</v>
      </c>
      <c r="C66" s="6" t="s">
        <v>93</v>
      </c>
      <c r="D66" s="6">
        <v>67.1</v>
      </c>
      <c r="E66" s="6">
        <v>67.5</v>
      </c>
      <c r="F66" s="6">
        <v>118</v>
      </c>
      <c r="G66" s="6">
        <v>0.7746999859809875</v>
      </c>
      <c r="H66" s="6">
        <v>19</v>
      </c>
      <c r="I66" s="6">
        <v>1.04</v>
      </c>
      <c r="J66" s="7">
        <v>8</v>
      </c>
      <c r="K66" s="6">
        <v>-177.5</v>
      </c>
      <c r="L66" s="6">
        <v>-177.5</v>
      </c>
      <c r="M66" s="6">
        <v>177.5</v>
      </c>
      <c r="N66" s="6">
        <v>177.5</v>
      </c>
      <c r="O66" s="7" t="s">
        <v>201</v>
      </c>
      <c r="P66" s="6">
        <v>-140</v>
      </c>
      <c r="Q66" s="6">
        <v>-140</v>
      </c>
      <c r="R66" s="6">
        <v>140</v>
      </c>
      <c r="S66" s="6">
        <v>140</v>
      </c>
      <c r="T66" s="6">
        <v>317.5</v>
      </c>
      <c r="U66" s="6">
        <v>205</v>
      </c>
      <c r="V66" s="6">
        <v>225</v>
      </c>
      <c r="W66" s="6">
        <v>-242.5</v>
      </c>
      <c r="X66" s="6">
        <v>225</v>
      </c>
      <c r="Y66" s="6">
        <v>542.5</v>
      </c>
      <c r="Z66" s="8">
        <v>420.27474239468575</v>
      </c>
      <c r="AA66" s="8">
        <v>437.0857320904732</v>
      </c>
      <c r="AB66" s="6">
        <v>1</v>
      </c>
      <c r="AC66" s="5" t="s">
        <v>215</v>
      </c>
      <c r="AD66" s="7" t="s">
        <v>33</v>
      </c>
      <c r="AE66" s="6" t="s">
        <v>34</v>
      </c>
      <c r="AF66" s="10">
        <v>4</v>
      </c>
    </row>
    <row r="67" spans="1:32" s="10" customFormat="1" ht="12.75">
      <c r="A67" s="4" t="s">
        <v>197</v>
      </c>
      <c r="B67" s="5" t="s">
        <v>86</v>
      </c>
      <c r="C67" s="6" t="s">
        <v>93</v>
      </c>
      <c r="D67" s="6">
        <v>64.6</v>
      </c>
      <c r="E67" s="6">
        <v>67.5</v>
      </c>
      <c r="F67" s="6">
        <v>234</v>
      </c>
      <c r="G67" s="6">
        <v>0.7993000149726868</v>
      </c>
      <c r="H67" s="6">
        <v>20</v>
      </c>
      <c r="I67" s="6">
        <v>1.03</v>
      </c>
      <c r="J67" s="7">
        <v>7</v>
      </c>
      <c r="K67" s="6">
        <v>187.5</v>
      </c>
      <c r="L67" s="6">
        <v>-192.5</v>
      </c>
      <c r="M67" s="6">
        <v>192.5</v>
      </c>
      <c r="N67" s="6">
        <v>192.5</v>
      </c>
      <c r="O67" s="7" t="s">
        <v>97</v>
      </c>
      <c r="P67" s="6">
        <v>-142.5</v>
      </c>
      <c r="Q67" s="6">
        <v>142.5</v>
      </c>
      <c r="R67" s="6">
        <v>-145</v>
      </c>
      <c r="S67" s="6">
        <v>142.5</v>
      </c>
      <c r="T67" s="6">
        <v>335</v>
      </c>
      <c r="U67" s="6">
        <v>187.5</v>
      </c>
      <c r="V67" s="6">
        <v>200</v>
      </c>
      <c r="W67" s="6">
        <v>-210</v>
      </c>
      <c r="X67" s="6">
        <v>200</v>
      </c>
      <c r="Y67" s="6">
        <v>535</v>
      </c>
      <c r="Z67" s="8">
        <v>427.6255080103874</v>
      </c>
      <c r="AA67" s="8">
        <v>440.45427325069903</v>
      </c>
      <c r="AB67" s="6">
        <v>1</v>
      </c>
      <c r="AC67" s="5" t="s">
        <v>216</v>
      </c>
      <c r="AD67" s="7" t="s">
        <v>33</v>
      </c>
      <c r="AE67" s="6" t="s">
        <v>34</v>
      </c>
      <c r="AF67" s="10">
        <v>3</v>
      </c>
    </row>
    <row r="68" spans="1:32" s="10" customFormat="1" ht="12.75">
      <c r="A68" s="4" t="s">
        <v>194</v>
      </c>
      <c r="B68" s="5" t="s">
        <v>40</v>
      </c>
      <c r="C68" s="6" t="s">
        <v>93</v>
      </c>
      <c r="D68" s="6">
        <v>63.2</v>
      </c>
      <c r="E68" s="6">
        <v>67.5</v>
      </c>
      <c r="F68" s="6">
        <v>17</v>
      </c>
      <c r="G68" s="6">
        <v>0.8144000172615051</v>
      </c>
      <c r="H68" s="6">
        <v>19</v>
      </c>
      <c r="I68" s="6">
        <v>1.04</v>
      </c>
      <c r="J68" s="7">
        <v>5</v>
      </c>
      <c r="K68" s="6">
        <v>170</v>
      </c>
      <c r="L68" s="6">
        <v>182.5</v>
      </c>
      <c r="M68" s="6">
        <v>192.5</v>
      </c>
      <c r="N68" s="6">
        <v>192.5</v>
      </c>
      <c r="O68" s="7" t="s">
        <v>97</v>
      </c>
      <c r="P68" s="6">
        <v>117.5</v>
      </c>
      <c r="Q68" s="6">
        <v>127.5</v>
      </c>
      <c r="R68" s="6">
        <v>132.5</v>
      </c>
      <c r="S68" s="6">
        <v>132.5</v>
      </c>
      <c r="T68" s="6">
        <v>325</v>
      </c>
      <c r="U68" s="6">
        <v>170</v>
      </c>
      <c r="V68" s="6">
        <v>185</v>
      </c>
      <c r="W68" s="6">
        <v>197.5</v>
      </c>
      <c r="X68" s="6">
        <v>197.5</v>
      </c>
      <c r="Y68" s="6">
        <v>522.5</v>
      </c>
      <c r="Z68" s="8">
        <v>425.52400901913643</v>
      </c>
      <c r="AA68" s="8">
        <v>442.5449693799019</v>
      </c>
      <c r="AB68" s="6">
        <v>1</v>
      </c>
      <c r="AC68" s="5" t="s">
        <v>217</v>
      </c>
      <c r="AD68" s="7" t="s">
        <v>33</v>
      </c>
      <c r="AE68" s="6" t="s">
        <v>43</v>
      </c>
      <c r="AF68" s="10">
        <v>2</v>
      </c>
    </row>
    <row r="69" spans="1:31" s="10" customFormat="1" ht="12.75">
      <c r="A69" s="4" t="s">
        <v>193</v>
      </c>
      <c r="B69" s="5" t="s">
        <v>46</v>
      </c>
      <c r="C69" s="6" t="s">
        <v>93</v>
      </c>
      <c r="D69" s="6">
        <v>65.5</v>
      </c>
      <c r="E69" s="6">
        <v>67.5</v>
      </c>
      <c r="F69" s="6">
        <v>238</v>
      </c>
      <c r="G69" s="6">
        <v>0.7900999784469604</v>
      </c>
      <c r="H69" s="6">
        <v>23</v>
      </c>
      <c r="I69" s="6">
        <v>1</v>
      </c>
      <c r="J69" s="7">
        <v>7</v>
      </c>
      <c r="K69" s="6">
        <v>147.5</v>
      </c>
      <c r="L69" s="6">
        <v>160</v>
      </c>
      <c r="M69" s="6">
        <v>-172.5</v>
      </c>
      <c r="N69" s="6">
        <v>160</v>
      </c>
      <c r="O69" s="7" t="s">
        <v>89</v>
      </c>
      <c r="P69" s="6">
        <v>147.5</v>
      </c>
      <c r="Q69" s="6">
        <v>-160</v>
      </c>
      <c r="R69" s="6">
        <v>-160</v>
      </c>
      <c r="S69" s="6">
        <v>147.5</v>
      </c>
      <c r="T69" s="6">
        <v>307.5</v>
      </c>
      <c r="U69" s="6">
        <v>160</v>
      </c>
      <c r="V69" s="6">
        <v>182.5</v>
      </c>
      <c r="W69" s="6">
        <v>200</v>
      </c>
      <c r="X69" s="6">
        <v>200</v>
      </c>
      <c r="Y69" s="6">
        <v>507.5</v>
      </c>
      <c r="Z69" s="8">
        <v>400.9757390618324</v>
      </c>
      <c r="AA69" s="8">
        <v>400.9757390618324</v>
      </c>
      <c r="AB69" s="6">
        <v>1</v>
      </c>
      <c r="AC69" s="5" t="s">
        <v>218</v>
      </c>
      <c r="AD69" s="7" t="s">
        <v>33</v>
      </c>
      <c r="AE69" s="6" t="s">
        <v>49</v>
      </c>
    </row>
    <row r="70" spans="1:31" s="10" customFormat="1" ht="12.75">
      <c r="A70" s="4" t="s">
        <v>198</v>
      </c>
      <c r="B70" s="5" t="s">
        <v>46</v>
      </c>
      <c r="C70" s="6" t="s">
        <v>93</v>
      </c>
      <c r="D70" s="6">
        <v>66.9</v>
      </c>
      <c r="E70" s="6">
        <v>67.5</v>
      </c>
      <c r="F70" s="6">
        <v>241</v>
      </c>
      <c r="G70" s="6">
        <v>0.7766000032424927</v>
      </c>
      <c r="H70" s="6">
        <v>23</v>
      </c>
      <c r="I70" s="6">
        <v>1</v>
      </c>
      <c r="J70" s="7">
        <v>6</v>
      </c>
      <c r="K70" s="6">
        <v>155</v>
      </c>
      <c r="L70" s="6">
        <v>170</v>
      </c>
      <c r="M70" s="6">
        <v>172.5</v>
      </c>
      <c r="N70" s="6">
        <v>172.5</v>
      </c>
      <c r="O70" s="7" t="s">
        <v>55</v>
      </c>
      <c r="P70" s="6">
        <v>100</v>
      </c>
      <c r="Q70" s="6">
        <v>-107.5</v>
      </c>
      <c r="R70" s="6">
        <v>-107.5</v>
      </c>
      <c r="S70" s="6">
        <v>100</v>
      </c>
      <c r="T70" s="6">
        <v>272.5</v>
      </c>
      <c r="U70" s="6">
        <v>197.5</v>
      </c>
      <c r="V70" s="6">
        <v>227.5</v>
      </c>
      <c r="W70" s="6">
        <v>-235</v>
      </c>
      <c r="X70" s="6">
        <v>227.5</v>
      </c>
      <c r="Y70" s="6">
        <v>500</v>
      </c>
      <c r="Z70" s="8">
        <v>388.30000162124634</v>
      </c>
      <c r="AA70" s="8">
        <v>388.30000162124634</v>
      </c>
      <c r="AB70" s="6">
        <v>1</v>
      </c>
      <c r="AC70" s="5" t="s">
        <v>219</v>
      </c>
      <c r="AD70" s="7" t="s">
        <v>33</v>
      </c>
      <c r="AE70" s="6" t="s">
        <v>49</v>
      </c>
    </row>
    <row r="71" spans="1:31" s="10" customFormat="1" ht="12.75">
      <c r="A71" s="4" t="s">
        <v>202</v>
      </c>
      <c r="B71" s="5" t="s">
        <v>91</v>
      </c>
      <c r="C71" s="6" t="s">
        <v>93</v>
      </c>
      <c r="D71" s="6">
        <v>66.9</v>
      </c>
      <c r="E71" s="6">
        <v>67.5</v>
      </c>
      <c r="F71" s="6">
        <v>149</v>
      </c>
      <c r="G71" s="6">
        <v>0.7766000032424927</v>
      </c>
      <c r="H71" s="6">
        <v>21</v>
      </c>
      <c r="I71" s="6">
        <v>1.02</v>
      </c>
      <c r="J71" s="7">
        <v>6</v>
      </c>
      <c r="K71" s="6">
        <v>155</v>
      </c>
      <c r="L71" s="6">
        <v>167.5</v>
      </c>
      <c r="M71" s="6">
        <v>-182.5</v>
      </c>
      <c r="N71" s="6">
        <v>167.5</v>
      </c>
      <c r="O71" s="7" t="s">
        <v>55</v>
      </c>
      <c r="P71" s="6">
        <v>115</v>
      </c>
      <c r="Q71" s="6">
        <v>117.5</v>
      </c>
      <c r="R71" s="6">
        <v>-122.5</v>
      </c>
      <c r="S71" s="6">
        <v>117.5</v>
      </c>
      <c r="T71" s="6">
        <v>285</v>
      </c>
      <c r="U71" s="6">
        <v>205</v>
      </c>
      <c r="V71" s="6">
        <v>-212.5</v>
      </c>
      <c r="W71" s="6">
        <v>-225</v>
      </c>
      <c r="X71" s="6">
        <v>205</v>
      </c>
      <c r="Y71" s="6">
        <v>490</v>
      </c>
      <c r="Z71" s="8">
        <v>380.5340015888214</v>
      </c>
      <c r="AA71" s="8">
        <v>388.14468162059785</v>
      </c>
      <c r="AB71" s="6">
        <v>1</v>
      </c>
      <c r="AC71" s="5" t="s">
        <v>220</v>
      </c>
      <c r="AD71" s="7" t="s">
        <v>33</v>
      </c>
      <c r="AE71" s="6" t="s">
        <v>90</v>
      </c>
    </row>
    <row r="72" spans="1:31" s="10" customFormat="1" ht="12.75">
      <c r="A72" s="4" t="s">
        <v>192</v>
      </c>
      <c r="B72" s="5" t="s">
        <v>108</v>
      </c>
      <c r="C72" s="6" t="s">
        <v>93</v>
      </c>
      <c r="D72" s="6">
        <v>65</v>
      </c>
      <c r="E72" s="6">
        <v>67.5</v>
      </c>
      <c r="F72" s="6">
        <v>44</v>
      </c>
      <c r="G72" s="6">
        <v>0.795199990272522</v>
      </c>
      <c r="H72" s="6">
        <v>19</v>
      </c>
      <c r="I72" s="6">
        <v>1.04</v>
      </c>
      <c r="J72" s="7">
        <v>5</v>
      </c>
      <c r="K72" s="6">
        <v>175</v>
      </c>
      <c r="L72" s="6">
        <v>185</v>
      </c>
      <c r="M72" s="6">
        <v>-192.5</v>
      </c>
      <c r="N72" s="6">
        <v>185</v>
      </c>
      <c r="O72" s="7" t="s">
        <v>87</v>
      </c>
      <c r="P72" s="6">
        <v>115</v>
      </c>
      <c r="Q72" s="6">
        <v>-120</v>
      </c>
      <c r="R72" s="6">
        <v>120</v>
      </c>
      <c r="S72" s="6">
        <v>120</v>
      </c>
      <c r="T72" s="6">
        <v>305</v>
      </c>
      <c r="U72" s="6">
        <v>147.5</v>
      </c>
      <c r="V72" s="6">
        <v>177.5</v>
      </c>
      <c r="W72" s="6">
        <v>-190</v>
      </c>
      <c r="X72" s="6">
        <v>177.5</v>
      </c>
      <c r="Y72" s="6">
        <v>482.5</v>
      </c>
      <c r="Z72" s="8">
        <v>383.68399530649185</v>
      </c>
      <c r="AA72" s="8">
        <v>399.03135511875155</v>
      </c>
      <c r="AB72" s="6">
        <v>1</v>
      </c>
      <c r="AC72" s="5" t="s">
        <v>221</v>
      </c>
      <c r="AD72" s="7" t="s">
        <v>33</v>
      </c>
      <c r="AE72" s="6" t="s">
        <v>74</v>
      </c>
    </row>
    <row r="73" spans="1:31" s="10" customFormat="1" ht="12.75">
      <c r="A73" s="4" t="s">
        <v>207</v>
      </c>
      <c r="B73" s="5" t="s">
        <v>51</v>
      </c>
      <c r="C73" s="6" t="s">
        <v>93</v>
      </c>
      <c r="D73" s="6">
        <v>148</v>
      </c>
      <c r="E73" s="6" t="s">
        <v>208</v>
      </c>
      <c r="F73" s="6">
        <v>89</v>
      </c>
      <c r="G73" s="6">
        <v>0.5543000102043152</v>
      </c>
      <c r="H73" s="6">
        <v>19</v>
      </c>
      <c r="I73" s="6">
        <v>1.04</v>
      </c>
      <c r="J73" s="7"/>
      <c r="K73" s="6"/>
      <c r="L73" s="6"/>
      <c r="M73" s="6"/>
      <c r="N73" s="6">
        <v>0</v>
      </c>
      <c r="O73" s="7"/>
      <c r="P73" s="6"/>
      <c r="Q73" s="6"/>
      <c r="R73" s="6"/>
      <c r="S73" s="6">
        <v>0</v>
      </c>
      <c r="T73" s="6">
        <v>0</v>
      </c>
      <c r="U73" s="6"/>
      <c r="V73" s="6"/>
      <c r="W73" s="6"/>
      <c r="X73" s="6">
        <v>0</v>
      </c>
      <c r="Y73" s="6">
        <v>0</v>
      </c>
      <c r="Z73" s="8">
        <v>0</v>
      </c>
      <c r="AA73" s="8">
        <v>0</v>
      </c>
      <c r="AB73" s="6">
        <v>1</v>
      </c>
      <c r="AC73" s="5" t="s">
        <v>48</v>
      </c>
      <c r="AD73" s="7" t="s">
        <v>33</v>
      </c>
      <c r="AE73" s="6" t="s">
        <v>43</v>
      </c>
    </row>
    <row r="74" spans="1:31" s="10" customFormat="1" ht="12.75">
      <c r="A74" s="4" t="s">
        <v>142</v>
      </c>
      <c r="B74" s="5" t="s">
        <v>36</v>
      </c>
      <c r="C74" s="6" t="s">
        <v>93</v>
      </c>
      <c r="D74" s="6">
        <v>132</v>
      </c>
      <c r="E74" s="6" t="s">
        <v>208</v>
      </c>
      <c r="F74" s="6">
        <v>265</v>
      </c>
      <c r="G74" s="6">
        <v>0.5641000270843506</v>
      </c>
      <c r="H74" s="6">
        <v>21</v>
      </c>
      <c r="I74" s="6">
        <v>1.02</v>
      </c>
      <c r="J74" s="7">
        <v>5</v>
      </c>
      <c r="K74" s="6"/>
      <c r="L74" s="6"/>
      <c r="M74" s="6"/>
      <c r="N74" s="6">
        <v>0</v>
      </c>
      <c r="O74" s="7" t="s">
        <v>87</v>
      </c>
      <c r="P74" s="6"/>
      <c r="Q74" s="6"/>
      <c r="R74" s="6"/>
      <c r="S74" s="6">
        <v>0</v>
      </c>
      <c r="T74" s="6">
        <v>0</v>
      </c>
      <c r="U74" s="6"/>
      <c r="V74" s="6"/>
      <c r="W74" s="6"/>
      <c r="X74" s="6">
        <v>0</v>
      </c>
      <c r="Y74" s="6">
        <v>0</v>
      </c>
      <c r="Z74" s="8">
        <v>0</v>
      </c>
      <c r="AA74" s="8">
        <v>0</v>
      </c>
      <c r="AB74" s="6">
        <v>1</v>
      </c>
      <c r="AC74" s="5" t="s">
        <v>48</v>
      </c>
      <c r="AD74" s="7" t="s">
        <v>33</v>
      </c>
      <c r="AE74" s="6" t="s">
        <v>34</v>
      </c>
    </row>
    <row r="75" s="10" customFormat="1" ht="12.75"/>
    <row r="76" s="10" customFormat="1" ht="12.75"/>
    <row r="77" s="10" customFormat="1" ht="12.75"/>
    <row r="78" s="10" customFormat="1" ht="12.75"/>
    <row r="79" s="10" customFormat="1" ht="12.75"/>
    <row r="80" s="10" customFormat="1" ht="12.75"/>
    <row r="81" s="10" customFormat="1" ht="12.75"/>
    <row r="82" s="10" customFormat="1" ht="12.75"/>
    <row r="83" s="10" customFormat="1" ht="12.75"/>
    <row r="84" s="10" customFormat="1" ht="12.75"/>
    <row r="85" s="10" customFormat="1" ht="12.75"/>
    <row r="86" spans="1:29" s="10" customFormat="1" ht="12.75">
      <c r="A86" s="9"/>
      <c r="B86" s="9"/>
      <c r="Z86" s="11"/>
      <c r="AA86" s="11"/>
      <c r="AC86" s="9"/>
    </row>
    <row r="87" s="10" customFormat="1" ht="12.75"/>
    <row r="88" spans="1:31" s="10" customFormat="1" ht="12.7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</row>
    <row r="89" spans="1:31" s="10" customFormat="1" ht="12.7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</row>
    <row r="90" spans="1:31" s="10" customFormat="1" ht="12.7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</row>
    <row r="91" spans="1:31" s="10" customFormat="1" ht="12.7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</row>
    <row r="92" spans="1:31" s="10" customFormat="1" ht="12.7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</row>
    <row r="93" spans="1:31" s="10" customFormat="1" ht="12.7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</row>
  </sheetData>
  <mergeCells count="1">
    <mergeCell ref="A1:AE1"/>
  </mergeCells>
  <conditionalFormatting sqref="Y60:Y74 Y3:Y23 Y25:Y40">
    <cfRule type="expression" priority="1" dxfId="0" stopIfTrue="1">
      <formula>AND(AB3=1)</formula>
    </cfRule>
  </conditionalFormatting>
  <conditionalFormatting sqref="Z60:Z74 Z3:Z23 Z25:Z40">
    <cfRule type="expression" priority="2" dxfId="0" stopIfTrue="1">
      <formula>AND($AC3=2)</formula>
    </cfRule>
  </conditionalFormatting>
  <conditionalFormatting sqref="AA60:AA74 AA3:AA23 AA25:AA40">
    <cfRule type="expression" priority="3" dxfId="0" stopIfTrue="1">
      <formula>AND(AB3=3)</formula>
    </cfRule>
  </conditionalFormatting>
  <conditionalFormatting sqref="K60:W74 K25:W40 K2:W23">
    <cfRule type="cellIs" priority="4" dxfId="1" operator="lessThan" stopIfTrue="1">
      <formula>0</formula>
    </cfRule>
  </conditionalFormatting>
  <conditionalFormatting sqref="X2">
    <cfRule type="expression" priority="5" dxfId="2" stopIfTrue="1">
      <formula>AND(COLUMN(X2)=#REF!)</formula>
    </cfRule>
  </conditionalFormatting>
  <printOptions/>
  <pageMargins left="0.75" right="0.75" top="1" bottom="1" header="0.5" footer="0.5"/>
  <pageSetup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94"/>
  <sheetViews>
    <sheetView workbookViewId="0" topLeftCell="A1">
      <pane ySplit="2" topLeftCell="BM3" activePane="bottomLeft" state="frozen"/>
      <selection pane="topLeft" activeCell="A1" sqref="A1"/>
      <selection pane="bottomLeft" activeCell="AF1" sqref="AF1:AF16384"/>
    </sheetView>
  </sheetViews>
  <sheetFormatPr defaultColWidth="9.140625" defaultRowHeight="12.75"/>
  <cols>
    <col min="1" max="1" width="18.140625" style="0" bestFit="1" customWidth="1"/>
    <col min="2" max="2" width="6.421875" style="0" bestFit="1" customWidth="1"/>
    <col min="3" max="3" width="5.421875" style="0" bestFit="1" customWidth="1"/>
    <col min="5" max="13" width="0" style="0" hidden="1" customWidth="1"/>
    <col min="14" max="14" width="8.140625" style="0" bestFit="1" customWidth="1"/>
    <col min="15" max="18" width="0" style="0" hidden="1" customWidth="1"/>
    <col min="19" max="19" width="8.00390625" style="0" bestFit="1" customWidth="1"/>
    <col min="20" max="20" width="6.00390625" style="0" bestFit="1" customWidth="1"/>
    <col min="21" max="23" width="0" style="0" hidden="1" customWidth="1"/>
    <col min="24" max="24" width="7.8515625" style="0" bestFit="1" customWidth="1"/>
    <col min="25" max="25" width="6.140625" style="0" bestFit="1" customWidth="1"/>
    <col min="27" max="28" width="0" style="0" hidden="1" customWidth="1"/>
    <col min="29" max="29" width="15.140625" style="0" bestFit="1" customWidth="1"/>
    <col min="30" max="30" width="0" style="0" hidden="1" customWidth="1"/>
    <col min="31" max="31" width="5.7109375" style="0" bestFit="1" customWidth="1"/>
    <col min="32" max="32" width="0" style="0" hidden="1" customWidth="1"/>
  </cols>
  <sheetData>
    <row r="1" spans="1:31" ht="20.25">
      <c r="A1" s="28" t="s">
        <v>599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</row>
    <row r="2" spans="1:31" ht="38.25">
      <c r="A2" s="12" t="s">
        <v>0</v>
      </c>
      <c r="B2" s="13" t="s">
        <v>1</v>
      </c>
      <c r="C2" s="14" t="s">
        <v>2</v>
      </c>
      <c r="D2" s="14" t="str">
        <f>'[2]Lifting'!$E$7</f>
        <v>Bwt (kg)</v>
      </c>
      <c r="E2" s="14" t="str">
        <f>IF(D2="Bwt (lb)","WtCls (lb)","WtCls (kg)")</f>
        <v>WtCls (kg)</v>
      </c>
      <c r="F2" s="14" t="s">
        <v>3</v>
      </c>
      <c r="G2" s="14" t="s">
        <v>4</v>
      </c>
      <c r="H2" s="14" t="s">
        <v>5</v>
      </c>
      <c r="I2" s="14" t="s">
        <v>6</v>
      </c>
      <c r="J2" s="14" t="s">
        <v>7</v>
      </c>
      <c r="K2" s="14" t="s">
        <v>8</v>
      </c>
      <c r="L2" s="14" t="s">
        <v>9</v>
      </c>
      <c r="M2" s="14" t="s">
        <v>10</v>
      </c>
      <c r="N2" s="14" t="s">
        <v>11</v>
      </c>
      <c r="O2" s="14" t="s">
        <v>12</v>
      </c>
      <c r="P2" s="14" t="s">
        <v>13</v>
      </c>
      <c r="Q2" s="14" t="s">
        <v>14</v>
      </c>
      <c r="R2" s="14" t="s">
        <v>15</v>
      </c>
      <c r="S2" s="14" t="s">
        <v>16</v>
      </c>
      <c r="T2" s="14" t="s">
        <v>17</v>
      </c>
      <c r="U2" s="14" t="s">
        <v>18</v>
      </c>
      <c r="V2" s="14" t="s">
        <v>19</v>
      </c>
      <c r="W2" s="14" t="s">
        <v>20</v>
      </c>
      <c r="X2" s="14" t="s">
        <v>21</v>
      </c>
      <c r="Y2" s="15" t="s">
        <v>22</v>
      </c>
      <c r="Z2" s="15" t="s">
        <v>23</v>
      </c>
      <c r="AA2" s="15" t="s">
        <v>24</v>
      </c>
      <c r="AB2" s="14" t="s">
        <v>25</v>
      </c>
      <c r="AC2" s="16" t="s">
        <v>26</v>
      </c>
      <c r="AD2" s="17"/>
      <c r="AE2" s="18" t="s">
        <v>222</v>
      </c>
    </row>
    <row r="3" spans="1:32" ht="12.75">
      <c r="A3" s="4" t="s">
        <v>562</v>
      </c>
      <c r="B3" s="5" t="s">
        <v>351</v>
      </c>
      <c r="C3" s="6" t="s">
        <v>29</v>
      </c>
      <c r="D3" s="6">
        <v>69.9</v>
      </c>
      <c r="E3" s="6">
        <v>75</v>
      </c>
      <c r="F3" s="6">
        <v>262</v>
      </c>
      <c r="G3" s="6">
        <v>0.9958000183105469</v>
      </c>
      <c r="H3" s="6">
        <v>23</v>
      </c>
      <c r="I3" s="6">
        <v>1</v>
      </c>
      <c r="J3" s="7">
        <v>7</v>
      </c>
      <c r="K3" s="6">
        <v>-125</v>
      </c>
      <c r="L3" s="6">
        <v>125</v>
      </c>
      <c r="M3" s="6">
        <v>145</v>
      </c>
      <c r="N3" s="6">
        <v>145</v>
      </c>
      <c r="O3" s="7" t="s">
        <v>87</v>
      </c>
      <c r="P3" s="6">
        <v>75</v>
      </c>
      <c r="Q3" s="6">
        <v>82.5</v>
      </c>
      <c r="R3" s="6">
        <v>-92.5</v>
      </c>
      <c r="S3" s="6">
        <v>82.5</v>
      </c>
      <c r="T3" s="6">
        <v>227.5</v>
      </c>
      <c r="U3" s="6">
        <v>187.5</v>
      </c>
      <c r="V3" s="6">
        <v>-197.5</v>
      </c>
      <c r="W3" s="6">
        <v>212.5</v>
      </c>
      <c r="X3" s="6">
        <v>212.5</v>
      </c>
      <c r="Y3" s="6">
        <v>440</v>
      </c>
      <c r="Z3" s="8">
        <v>438.1520080566406</v>
      </c>
      <c r="AA3" s="8">
        <v>438.1520080566406</v>
      </c>
      <c r="AB3" s="6">
        <v>1</v>
      </c>
      <c r="AC3" s="5" t="s">
        <v>563</v>
      </c>
      <c r="AD3" t="s">
        <v>33</v>
      </c>
      <c r="AE3" s="6" t="s">
        <v>34</v>
      </c>
      <c r="AF3">
        <v>12</v>
      </c>
    </row>
    <row r="4" spans="1:32" ht="12.75">
      <c r="A4" s="4" t="s">
        <v>564</v>
      </c>
      <c r="B4" s="5" t="s">
        <v>86</v>
      </c>
      <c r="C4" s="6" t="s">
        <v>29</v>
      </c>
      <c r="D4" s="6">
        <v>71.4</v>
      </c>
      <c r="E4" s="6">
        <v>75</v>
      </c>
      <c r="F4" s="6">
        <v>219</v>
      </c>
      <c r="G4" s="6">
        <v>0.9815000295639038</v>
      </c>
      <c r="H4" s="6">
        <v>18</v>
      </c>
      <c r="I4" s="6">
        <v>1.06</v>
      </c>
      <c r="J4" s="7">
        <v>6</v>
      </c>
      <c r="K4" s="6">
        <v>177.5</v>
      </c>
      <c r="L4" s="6">
        <v>-187.5</v>
      </c>
      <c r="M4" s="6">
        <v>187.5</v>
      </c>
      <c r="N4" s="6">
        <v>187.5</v>
      </c>
      <c r="O4" s="7" t="s">
        <v>359</v>
      </c>
      <c r="P4" s="6">
        <v>-90</v>
      </c>
      <c r="Q4" s="6">
        <v>90</v>
      </c>
      <c r="R4" s="6">
        <v>-92.5</v>
      </c>
      <c r="S4" s="6">
        <v>90</v>
      </c>
      <c r="T4" s="6">
        <v>277.5</v>
      </c>
      <c r="U4" s="6">
        <v>-145</v>
      </c>
      <c r="V4" s="6">
        <v>155</v>
      </c>
      <c r="W4" s="6">
        <v>162.5</v>
      </c>
      <c r="X4" s="6">
        <v>162.5</v>
      </c>
      <c r="Y4" s="6">
        <v>440</v>
      </c>
      <c r="Z4" s="8">
        <v>431.8600130081177</v>
      </c>
      <c r="AA4" s="8">
        <v>457.7716137886048</v>
      </c>
      <c r="AB4" s="6">
        <v>1</v>
      </c>
      <c r="AC4" s="5" t="s">
        <v>565</v>
      </c>
      <c r="AD4" t="s">
        <v>33</v>
      </c>
      <c r="AE4" s="6" t="s">
        <v>34</v>
      </c>
      <c r="AF4">
        <v>9</v>
      </c>
    </row>
    <row r="5" spans="1:32" ht="12.75">
      <c r="A5" s="4" t="s">
        <v>566</v>
      </c>
      <c r="B5" s="5" t="s">
        <v>86</v>
      </c>
      <c r="C5" s="6" t="s">
        <v>29</v>
      </c>
      <c r="D5" s="6">
        <v>72.3</v>
      </c>
      <c r="E5" s="6">
        <v>75</v>
      </c>
      <c r="F5" s="6">
        <v>231</v>
      </c>
      <c r="G5" s="6">
        <v>0.9733999967575073</v>
      </c>
      <c r="H5" s="6">
        <v>20</v>
      </c>
      <c r="I5" s="6">
        <v>1.03</v>
      </c>
      <c r="J5" s="7">
        <v>7</v>
      </c>
      <c r="K5" s="6">
        <v>150</v>
      </c>
      <c r="L5" s="6">
        <v>162.5</v>
      </c>
      <c r="M5" s="6">
        <v>-167.5</v>
      </c>
      <c r="N5" s="6">
        <v>162.5</v>
      </c>
      <c r="O5" s="7" t="s">
        <v>66</v>
      </c>
      <c r="P5" s="6">
        <v>85</v>
      </c>
      <c r="Q5" s="6">
        <v>90</v>
      </c>
      <c r="R5" s="6">
        <v>-92.5</v>
      </c>
      <c r="S5" s="6">
        <v>90</v>
      </c>
      <c r="T5" s="6">
        <v>252.5</v>
      </c>
      <c r="U5" s="6">
        <v>145</v>
      </c>
      <c r="V5" s="6">
        <v>152.5</v>
      </c>
      <c r="W5" s="6">
        <v>165</v>
      </c>
      <c r="X5" s="6">
        <v>165</v>
      </c>
      <c r="Y5" s="6">
        <v>417.5</v>
      </c>
      <c r="Z5" s="8">
        <v>406.3944986462593</v>
      </c>
      <c r="AA5" s="8">
        <v>418.5863336056471</v>
      </c>
      <c r="AB5" s="6">
        <v>1</v>
      </c>
      <c r="AC5" s="5" t="s">
        <v>567</v>
      </c>
      <c r="AD5" t="s">
        <v>33</v>
      </c>
      <c r="AE5" s="6" t="s">
        <v>34</v>
      </c>
      <c r="AF5">
        <v>8</v>
      </c>
    </row>
    <row r="6" spans="1:32" ht="12.75">
      <c r="A6" s="4" t="s">
        <v>568</v>
      </c>
      <c r="B6" s="5" t="s">
        <v>28</v>
      </c>
      <c r="C6" s="6" t="s">
        <v>29</v>
      </c>
      <c r="D6" s="6">
        <v>73</v>
      </c>
      <c r="E6" s="6">
        <v>75</v>
      </c>
      <c r="F6" s="6">
        <v>116</v>
      </c>
      <c r="G6" s="6">
        <v>0.967199981212616</v>
      </c>
      <c r="H6" s="6">
        <v>19</v>
      </c>
      <c r="I6" s="6">
        <v>1.04</v>
      </c>
      <c r="J6" s="7">
        <v>4</v>
      </c>
      <c r="K6" s="6">
        <v>-165</v>
      </c>
      <c r="L6" s="6">
        <v>165</v>
      </c>
      <c r="M6" s="6">
        <v>170</v>
      </c>
      <c r="N6" s="6">
        <v>170</v>
      </c>
      <c r="O6" s="7" t="s">
        <v>83</v>
      </c>
      <c r="P6" s="6">
        <v>-87.5</v>
      </c>
      <c r="Q6" s="6">
        <v>92.5</v>
      </c>
      <c r="R6" s="6">
        <v>-97.5</v>
      </c>
      <c r="S6" s="6">
        <v>92.5</v>
      </c>
      <c r="T6" s="6">
        <v>262.5</v>
      </c>
      <c r="U6" s="6">
        <v>150</v>
      </c>
      <c r="V6" s="6">
        <v>155</v>
      </c>
      <c r="W6" s="6">
        <v>-157.5</v>
      </c>
      <c r="X6" s="6">
        <v>155</v>
      </c>
      <c r="Y6" s="6">
        <v>417.5</v>
      </c>
      <c r="Z6" s="8">
        <v>403.80599215626717</v>
      </c>
      <c r="AA6" s="8">
        <v>419.9582318425179</v>
      </c>
      <c r="AB6" s="6">
        <v>1</v>
      </c>
      <c r="AC6" s="5" t="s">
        <v>569</v>
      </c>
      <c r="AD6" t="s">
        <v>33</v>
      </c>
      <c r="AE6" s="6" t="s">
        <v>34</v>
      </c>
      <c r="AF6">
        <v>7</v>
      </c>
    </row>
    <row r="7" spans="1:32" ht="12.75">
      <c r="A7" s="4" t="s">
        <v>570</v>
      </c>
      <c r="B7" s="5" t="s">
        <v>40</v>
      </c>
      <c r="C7" s="6" t="s">
        <v>29</v>
      </c>
      <c r="D7" s="6">
        <v>74.9</v>
      </c>
      <c r="E7" s="6">
        <v>75</v>
      </c>
      <c r="F7" s="6">
        <v>11</v>
      </c>
      <c r="G7" s="6">
        <v>0.9513999819755554</v>
      </c>
      <c r="H7" s="6">
        <v>19</v>
      </c>
      <c r="I7" s="6">
        <v>1.04</v>
      </c>
      <c r="J7" s="7">
        <v>6</v>
      </c>
      <c r="K7" s="6">
        <v>155</v>
      </c>
      <c r="L7" s="6">
        <v>167.5</v>
      </c>
      <c r="M7" s="6">
        <v>-175</v>
      </c>
      <c r="N7" s="6">
        <v>167.5</v>
      </c>
      <c r="O7" s="7" t="s">
        <v>95</v>
      </c>
      <c r="P7" s="6">
        <v>80</v>
      </c>
      <c r="Q7" s="6">
        <v>87.5</v>
      </c>
      <c r="R7" s="6">
        <v>-95</v>
      </c>
      <c r="S7" s="6">
        <v>87.5</v>
      </c>
      <c r="T7" s="6">
        <v>255</v>
      </c>
      <c r="U7" s="6">
        <v>137.5</v>
      </c>
      <c r="V7" s="6">
        <v>155</v>
      </c>
      <c r="W7" s="6">
        <v>-165</v>
      </c>
      <c r="X7" s="6">
        <v>155</v>
      </c>
      <c r="Y7" s="6">
        <v>410</v>
      </c>
      <c r="Z7" s="8">
        <v>390.0739926099777</v>
      </c>
      <c r="AA7" s="8">
        <v>405.6769523143768</v>
      </c>
      <c r="AB7" s="6">
        <v>1</v>
      </c>
      <c r="AC7" s="5" t="s">
        <v>571</v>
      </c>
      <c r="AD7" t="s">
        <v>33</v>
      </c>
      <c r="AE7" s="6" t="s">
        <v>43</v>
      </c>
      <c r="AF7">
        <v>6</v>
      </c>
    </row>
    <row r="8" spans="1:32" ht="12.75">
      <c r="A8" s="4" t="s">
        <v>572</v>
      </c>
      <c r="B8" s="5"/>
      <c r="C8" s="6" t="s">
        <v>29</v>
      </c>
      <c r="D8" s="6">
        <v>73</v>
      </c>
      <c r="E8" s="6">
        <v>75</v>
      </c>
      <c r="F8" s="6">
        <v>210</v>
      </c>
      <c r="G8" s="6">
        <v>0.967199981212616</v>
      </c>
      <c r="H8" s="6">
        <v>18</v>
      </c>
      <c r="I8" s="6">
        <v>1.06</v>
      </c>
      <c r="J8" s="7">
        <v>6</v>
      </c>
      <c r="K8" s="6">
        <v>130</v>
      </c>
      <c r="L8" s="6">
        <v>142.5</v>
      </c>
      <c r="M8" s="6">
        <v>155</v>
      </c>
      <c r="N8" s="6">
        <v>155</v>
      </c>
      <c r="O8" s="7" t="s">
        <v>573</v>
      </c>
      <c r="P8" s="6">
        <v>55</v>
      </c>
      <c r="Q8" s="6">
        <v>62.5</v>
      </c>
      <c r="R8" s="6">
        <v>-70</v>
      </c>
      <c r="S8" s="6">
        <v>62.5</v>
      </c>
      <c r="T8" s="6">
        <v>217.5</v>
      </c>
      <c r="U8" s="6">
        <v>-135</v>
      </c>
      <c r="V8" s="6">
        <v>-145</v>
      </c>
      <c r="W8" s="6">
        <v>145</v>
      </c>
      <c r="X8" s="6">
        <v>145</v>
      </c>
      <c r="Y8" s="6">
        <v>362.5</v>
      </c>
      <c r="Z8" s="8">
        <v>350.6099931895733</v>
      </c>
      <c r="AA8" s="8">
        <v>371.6465927809477</v>
      </c>
      <c r="AB8" s="6">
        <v>1</v>
      </c>
      <c r="AC8" s="5" t="s">
        <v>574</v>
      </c>
      <c r="AD8" t="s">
        <v>33</v>
      </c>
      <c r="AE8" s="6" t="s">
        <v>43</v>
      </c>
      <c r="AF8">
        <v>5</v>
      </c>
    </row>
    <row r="9" spans="1:32" ht="12.75">
      <c r="A9" s="4" t="s">
        <v>575</v>
      </c>
      <c r="B9" s="5" t="s">
        <v>58</v>
      </c>
      <c r="C9" s="6" t="s">
        <v>29</v>
      </c>
      <c r="D9" s="6">
        <v>74.6</v>
      </c>
      <c r="E9" s="6">
        <v>75</v>
      </c>
      <c r="F9" s="6">
        <v>57</v>
      </c>
      <c r="G9" s="6">
        <v>0.9538000226020813</v>
      </c>
      <c r="H9" s="6">
        <v>20</v>
      </c>
      <c r="I9" s="6">
        <v>1.03</v>
      </c>
      <c r="J9" s="7">
        <v>6</v>
      </c>
      <c r="K9" s="6">
        <v>-102.5</v>
      </c>
      <c r="L9" s="6">
        <v>-102.5</v>
      </c>
      <c r="M9" s="6">
        <v>102.5</v>
      </c>
      <c r="N9" s="6">
        <v>102.5</v>
      </c>
      <c r="O9" s="7" t="s">
        <v>47</v>
      </c>
      <c r="P9" s="6">
        <v>-72.5</v>
      </c>
      <c r="Q9" s="6">
        <v>72.5</v>
      </c>
      <c r="R9" s="6">
        <v>-77.5</v>
      </c>
      <c r="S9" s="6">
        <v>72.5</v>
      </c>
      <c r="T9" s="6">
        <v>175</v>
      </c>
      <c r="U9" s="6">
        <v>112.5</v>
      </c>
      <c r="V9" s="6">
        <v>122.5</v>
      </c>
      <c r="W9" s="6">
        <v>132.5</v>
      </c>
      <c r="X9" s="6">
        <v>132.5</v>
      </c>
      <c r="Y9" s="6">
        <v>307.5</v>
      </c>
      <c r="Z9" s="8">
        <v>293.29350695014</v>
      </c>
      <c r="AA9" s="8">
        <v>302.09231215864423</v>
      </c>
      <c r="AB9" s="6">
        <v>1</v>
      </c>
      <c r="AC9" s="5" t="s">
        <v>576</v>
      </c>
      <c r="AD9" t="s">
        <v>33</v>
      </c>
      <c r="AE9" s="6" t="s">
        <v>43</v>
      </c>
      <c r="AF9">
        <v>4</v>
      </c>
    </row>
    <row r="10" spans="1:32" ht="12.75">
      <c r="A10" s="4" t="s">
        <v>577</v>
      </c>
      <c r="B10" s="5" t="s">
        <v>58</v>
      </c>
      <c r="C10" s="6" t="s">
        <v>29</v>
      </c>
      <c r="D10" s="6">
        <v>73.6</v>
      </c>
      <c r="E10" s="6">
        <v>75</v>
      </c>
      <c r="F10" s="6">
        <v>66</v>
      </c>
      <c r="G10" s="6">
        <v>0.9621000289916992</v>
      </c>
      <c r="H10" s="6">
        <v>19</v>
      </c>
      <c r="I10" s="6">
        <v>1.04</v>
      </c>
      <c r="J10" s="7">
        <v>7</v>
      </c>
      <c r="K10" s="6">
        <v>110</v>
      </c>
      <c r="L10" s="6">
        <v>-120</v>
      </c>
      <c r="M10" s="6">
        <v>122.5</v>
      </c>
      <c r="N10" s="6">
        <v>122.5</v>
      </c>
      <c r="O10" s="7" t="s">
        <v>268</v>
      </c>
      <c r="P10" s="6">
        <v>40</v>
      </c>
      <c r="Q10" s="6">
        <v>52.5</v>
      </c>
      <c r="R10" s="6">
        <v>-57.5</v>
      </c>
      <c r="S10" s="6">
        <v>52.5</v>
      </c>
      <c r="T10" s="6">
        <v>175</v>
      </c>
      <c r="U10" s="6">
        <v>112.5</v>
      </c>
      <c r="V10" s="6">
        <v>120</v>
      </c>
      <c r="W10" s="6">
        <v>-127.5</v>
      </c>
      <c r="X10" s="6">
        <v>120</v>
      </c>
      <c r="Y10" s="6">
        <v>295</v>
      </c>
      <c r="Z10" s="8">
        <v>283.81950855255127</v>
      </c>
      <c r="AA10" s="8">
        <v>295.1722888946533</v>
      </c>
      <c r="AB10" s="6">
        <v>1</v>
      </c>
      <c r="AC10" s="5" t="s">
        <v>578</v>
      </c>
      <c r="AD10" t="s">
        <v>33</v>
      </c>
      <c r="AE10" s="6" t="s">
        <v>43</v>
      </c>
      <c r="AF10">
        <v>3</v>
      </c>
    </row>
    <row r="11" spans="1:32" ht="12.75">
      <c r="A11" s="4" t="s">
        <v>579</v>
      </c>
      <c r="B11" s="5" t="s">
        <v>36</v>
      </c>
      <c r="C11" s="6" t="s">
        <v>29</v>
      </c>
      <c r="D11" s="6">
        <v>70.1</v>
      </c>
      <c r="E11" s="6">
        <v>75</v>
      </c>
      <c r="F11" s="6">
        <v>272</v>
      </c>
      <c r="G11" s="6">
        <v>0.9939000010490417</v>
      </c>
      <c r="H11" s="6">
        <v>20</v>
      </c>
      <c r="I11" s="6">
        <v>1.03</v>
      </c>
      <c r="J11" s="7">
        <v>5</v>
      </c>
      <c r="K11" s="6">
        <v>80</v>
      </c>
      <c r="L11" s="6">
        <v>100</v>
      </c>
      <c r="M11" s="6">
        <v>120</v>
      </c>
      <c r="N11" s="6">
        <v>120</v>
      </c>
      <c r="O11" s="7" t="s">
        <v>95</v>
      </c>
      <c r="P11" s="6">
        <v>40</v>
      </c>
      <c r="Q11" s="6">
        <v>47.5</v>
      </c>
      <c r="R11" s="6">
        <v>-60</v>
      </c>
      <c r="S11" s="6">
        <v>47.5</v>
      </c>
      <c r="T11" s="6">
        <v>167.5</v>
      </c>
      <c r="U11" s="6">
        <v>80</v>
      </c>
      <c r="V11" s="6">
        <v>95</v>
      </c>
      <c r="W11" s="6">
        <v>-107.5</v>
      </c>
      <c r="X11" s="6">
        <v>95</v>
      </c>
      <c r="Y11" s="6">
        <v>262.5</v>
      </c>
      <c r="Z11" s="8">
        <v>260.89875027537346</v>
      </c>
      <c r="AA11" s="8">
        <v>268.72571278363466</v>
      </c>
      <c r="AB11" s="6">
        <v>1</v>
      </c>
      <c r="AC11" s="5" t="s">
        <v>580</v>
      </c>
      <c r="AD11" t="s">
        <v>33</v>
      </c>
      <c r="AE11" s="6" t="s">
        <v>43</v>
      </c>
      <c r="AF11">
        <v>2</v>
      </c>
    </row>
    <row r="12" spans="1:31" ht="12.75">
      <c r="A12" s="4" t="s">
        <v>581</v>
      </c>
      <c r="B12" s="5" t="s">
        <v>582</v>
      </c>
      <c r="C12" s="6" t="s">
        <v>93</v>
      </c>
      <c r="D12" s="6">
        <v>73.8</v>
      </c>
      <c r="E12" s="6">
        <v>75</v>
      </c>
      <c r="F12" s="6">
        <v>134</v>
      </c>
      <c r="G12" s="6">
        <v>0.7207000255584717</v>
      </c>
      <c r="H12" s="6">
        <v>19</v>
      </c>
      <c r="I12" s="6">
        <v>1.04</v>
      </c>
      <c r="J12" s="7">
        <v>9</v>
      </c>
      <c r="K12" s="6">
        <v>-257.5</v>
      </c>
      <c r="L12" s="6">
        <v>-257.5</v>
      </c>
      <c r="M12" s="6">
        <v>-257.5</v>
      </c>
      <c r="N12" s="6">
        <v>0</v>
      </c>
      <c r="O12" s="7">
        <v>7</v>
      </c>
      <c r="P12" s="6">
        <v>-120</v>
      </c>
      <c r="Q12" s="6">
        <v>120</v>
      </c>
      <c r="R12" s="6">
        <v>-135</v>
      </c>
      <c r="S12" s="6">
        <v>120</v>
      </c>
      <c r="T12" s="6">
        <v>0</v>
      </c>
      <c r="U12" s="6">
        <v>227.5</v>
      </c>
      <c r="V12" s="6">
        <v>235</v>
      </c>
      <c r="W12" s="6">
        <v>240</v>
      </c>
      <c r="X12" s="6">
        <v>240</v>
      </c>
      <c r="Y12" s="6">
        <v>0</v>
      </c>
      <c r="Z12" s="8">
        <v>0</v>
      </c>
      <c r="AA12" s="8">
        <v>0</v>
      </c>
      <c r="AB12" s="6">
        <v>1</v>
      </c>
      <c r="AC12" s="5" t="s">
        <v>48</v>
      </c>
      <c r="AD12" t="s">
        <v>33</v>
      </c>
      <c r="AE12" s="6" t="s">
        <v>583</v>
      </c>
    </row>
    <row r="13" spans="1:31" ht="12.75">
      <c r="A13" s="4" t="s">
        <v>584</v>
      </c>
      <c r="B13" s="5" t="s">
        <v>58</v>
      </c>
      <c r="C13" s="6" t="s">
        <v>93</v>
      </c>
      <c r="D13" s="6">
        <v>73.4</v>
      </c>
      <c r="E13" s="6">
        <v>75</v>
      </c>
      <c r="F13" s="6">
        <v>200</v>
      </c>
      <c r="G13" s="6">
        <v>0.7235000133514404</v>
      </c>
      <c r="H13" s="6">
        <v>19</v>
      </c>
      <c r="I13" s="6">
        <v>1.04</v>
      </c>
      <c r="J13" s="7" t="s">
        <v>55</v>
      </c>
      <c r="K13" s="6">
        <v>-285</v>
      </c>
      <c r="L13" s="6">
        <v>-292.5</v>
      </c>
      <c r="M13" s="6">
        <v>-300</v>
      </c>
      <c r="N13" s="6">
        <v>0</v>
      </c>
      <c r="O13" s="7" t="s">
        <v>55</v>
      </c>
      <c r="P13" s="6">
        <v>-215</v>
      </c>
      <c r="Q13" s="6">
        <v>0</v>
      </c>
      <c r="R13" s="6">
        <v>0</v>
      </c>
      <c r="S13" s="6">
        <v>0</v>
      </c>
      <c r="T13" s="6">
        <v>0</v>
      </c>
      <c r="U13" s="6">
        <v>-235</v>
      </c>
      <c r="V13" s="6"/>
      <c r="W13" s="6"/>
      <c r="X13" s="6">
        <v>0</v>
      </c>
      <c r="Y13" s="6">
        <v>0</v>
      </c>
      <c r="Z13" s="8">
        <v>0</v>
      </c>
      <c r="AA13" s="8">
        <v>0</v>
      </c>
      <c r="AB13" s="6">
        <v>1</v>
      </c>
      <c r="AC13" s="5" t="s">
        <v>48</v>
      </c>
      <c r="AD13" t="s">
        <v>33</v>
      </c>
      <c r="AE13" s="6" t="s">
        <v>43</v>
      </c>
    </row>
    <row r="14" spans="1:31" ht="12.75">
      <c r="A14" s="4" t="s">
        <v>585</v>
      </c>
      <c r="B14" s="5" t="s">
        <v>108</v>
      </c>
      <c r="C14" s="6" t="s">
        <v>93</v>
      </c>
      <c r="D14" s="6">
        <v>73.5</v>
      </c>
      <c r="E14" s="6">
        <v>75</v>
      </c>
      <c r="F14" s="6">
        <v>48</v>
      </c>
      <c r="G14" s="6">
        <v>0.7228000164031982</v>
      </c>
      <c r="H14" s="6">
        <v>20</v>
      </c>
      <c r="I14" s="6">
        <v>1.03</v>
      </c>
      <c r="J14" s="7">
        <v>7</v>
      </c>
      <c r="K14" s="6">
        <v>215</v>
      </c>
      <c r="L14" s="6">
        <v>222.5</v>
      </c>
      <c r="M14" s="6">
        <v>-227.5</v>
      </c>
      <c r="N14" s="6">
        <v>222.5</v>
      </c>
      <c r="O14" s="7" t="s">
        <v>109</v>
      </c>
      <c r="P14" s="6">
        <v>-160</v>
      </c>
      <c r="Q14" s="6">
        <v>-160</v>
      </c>
      <c r="R14" s="6">
        <v>-160</v>
      </c>
      <c r="S14" s="6">
        <v>0</v>
      </c>
      <c r="T14" s="6">
        <v>0</v>
      </c>
      <c r="U14" s="6">
        <v>0</v>
      </c>
      <c r="V14" s="6"/>
      <c r="W14" s="6"/>
      <c r="X14" s="6">
        <v>0</v>
      </c>
      <c r="Y14" s="6">
        <v>0</v>
      </c>
      <c r="Z14" s="8">
        <v>0</v>
      </c>
      <c r="AA14" s="8">
        <v>0</v>
      </c>
      <c r="AB14" s="6">
        <v>1</v>
      </c>
      <c r="AC14" s="5" t="s">
        <v>48</v>
      </c>
      <c r="AD14" t="s">
        <v>33</v>
      </c>
      <c r="AE14" s="6" t="s">
        <v>74</v>
      </c>
    </row>
    <row r="15" spans="1:31" ht="12.75">
      <c r="A15" s="4" t="s">
        <v>586</v>
      </c>
      <c r="B15" s="5" t="s">
        <v>40</v>
      </c>
      <c r="C15" s="6" t="s">
        <v>93</v>
      </c>
      <c r="D15" s="6">
        <v>74.2</v>
      </c>
      <c r="E15" s="6">
        <v>75</v>
      </c>
      <c r="F15" s="6">
        <v>20</v>
      </c>
      <c r="G15" s="6">
        <v>0.7178999781608582</v>
      </c>
      <c r="H15" s="6">
        <v>21</v>
      </c>
      <c r="I15" s="6">
        <v>1.02</v>
      </c>
      <c r="J15" s="7">
        <v>6</v>
      </c>
      <c r="K15" s="6">
        <v>-182.5</v>
      </c>
      <c r="L15" s="6">
        <v>-182.5</v>
      </c>
      <c r="M15" s="6">
        <v>-182.5</v>
      </c>
      <c r="N15" s="6">
        <v>0</v>
      </c>
      <c r="O15" s="7" t="s">
        <v>201</v>
      </c>
      <c r="P15" s="6">
        <v>-140</v>
      </c>
      <c r="Q15" s="6">
        <v>140</v>
      </c>
      <c r="R15" s="6">
        <v>-147.5</v>
      </c>
      <c r="S15" s="6">
        <v>140</v>
      </c>
      <c r="T15" s="6">
        <v>0</v>
      </c>
      <c r="U15" s="6">
        <v>175</v>
      </c>
      <c r="V15" s="6">
        <v>190</v>
      </c>
      <c r="W15" s="6">
        <v>-200</v>
      </c>
      <c r="X15" s="6">
        <v>190</v>
      </c>
      <c r="Y15" s="6">
        <v>0</v>
      </c>
      <c r="Z15" s="8">
        <v>0</v>
      </c>
      <c r="AA15" s="8">
        <v>0</v>
      </c>
      <c r="AB15" s="6">
        <v>1</v>
      </c>
      <c r="AC15" s="5" t="s">
        <v>48</v>
      </c>
      <c r="AD15" t="s">
        <v>33</v>
      </c>
      <c r="AE15" s="6" t="s">
        <v>43</v>
      </c>
    </row>
    <row r="16" spans="1:32" ht="12.75">
      <c r="A16" s="4" t="s">
        <v>587</v>
      </c>
      <c r="B16" s="5" t="s">
        <v>86</v>
      </c>
      <c r="C16" s="6" t="s">
        <v>29</v>
      </c>
      <c r="D16" s="6">
        <v>81.2</v>
      </c>
      <c r="E16" s="6">
        <v>82.5</v>
      </c>
      <c r="F16" s="6">
        <v>226</v>
      </c>
      <c r="G16" s="6">
        <v>0.9075999855995178</v>
      </c>
      <c r="H16" s="6">
        <v>21</v>
      </c>
      <c r="I16" s="6">
        <v>1.02</v>
      </c>
      <c r="J16" s="7">
        <v>7</v>
      </c>
      <c r="K16" s="6">
        <v>-187.5</v>
      </c>
      <c r="L16" s="6">
        <v>192.5</v>
      </c>
      <c r="M16" s="6">
        <v>200</v>
      </c>
      <c r="N16" s="6">
        <v>200</v>
      </c>
      <c r="O16" s="7" t="s">
        <v>359</v>
      </c>
      <c r="P16" s="6">
        <v>85</v>
      </c>
      <c r="Q16" s="6">
        <v>-110</v>
      </c>
      <c r="R16" s="6">
        <v>120</v>
      </c>
      <c r="S16" s="6">
        <v>120</v>
      </c>
      <c r="T16" s="6">
        <v>320</v>
      </c>
      <c r="U16" s="6">
        <v>175</v>
      </c>
      <c r="V16" s="6">
        <v>187.5</v>
      </c>
      <c r="W16" s="6">
        <v>200</v>
      </c>
      <c r="X16" s="6">
        <v>200</v>
      </c>
      <c r="Y16" s="6">
        <v>520</v>
      </c>
      <c r="Z16" s="8">
        <v>471.95199251174927</v>
      </c>
      <c r="AA16" s="8">
        <v>481.3910323619843</v>
      </c>
      <c r="AB16" s="6">
        <v>1</v>
      </c>
      <c r="AC16" s="5" t="s">
        <v>588</v>
      </c>
      <c r="AD16" t="s">
        <v>33</v>
      </c>
      <c r="AE16" s="6" t="s">
        <v>34</v>
      </c>
      <c r="AF16">
        <v>12</v>
      </c>
    </row>
    <row r="17" spans="1:32" ht="12.75">
      <c r="A17" s="4" t="s">
        <v>589</v>
      </c>
      <c r="B17" s="5" t="s">
        <v>130</v>
      </c>
      <c r="C17" s="6" t="s">
        <v>29</v>
      </c>
      <c r="D17" s="6">
        <v>80.9</v>
      </c>
      <c r="E17" s="6">
        <v>82.5</v>
      </c>
      <c r="F17" s="6">
        <v>120</v>
      </c>
      <c r="G17" s="6">
        <v>0.9093999862670898</v>
      </c>
      <c r="H17" s="6">
        <v>19</v>
      </c>
      <c r="I17" s="6">
        <v>1.04</v>
      </c>
      <c r="J17" s="7">
        <v>5</v>
      </c>
      <c r="K17" s="6">
        <v>177.5</v>
      </c>
      <c r="L17" s="6">
        <v>-187.5</v>
      </c>
      <c r="M17" s="6">
        <v>187.5</v>
      </c>
      <c r="N17" s="6">
        <v>187.5</v>
      </c>
      <c r="O17" s="7" t="s">
        <v>95</v>
      </c>
      <c r="P17" s="6">
        <v>82.5</v>
      </c>
      <c r="Q17" s="6">
        <v>92.5</v>
      </c>
      <c r="R17" s="6">
        <v>-102.5</v>
      </c>
      <c r="S17" s="6">
        <v>92.5</v>
      </c>
      <c r="T17" s="6">
        <v>280</v>
      </c>
      <c r="U17" s="6">
        <v>142.5</v>
      </c>
      <c r="V17" s="6">
        <v>152.5</v>
      </c>
      <c r="W17" s="6">
        <v>-165</v>
      </c>
      <c r="X17" s="6">
        <v>152.5</v>
      </c>
      <c r="Y17" s="6">
        <v>432.5</v>
      </c>
      <c r="Z17" s="8">
        <v>393.31549406051636</v>
      </c>
      <c r="AA17" s="8">
        <v>409.048113822937</v>
      </c>
      <c r="AB17" s="6">
        <v>1</v>
      </c>
      <c r="AC17" s="5" t="s">
        <v>590</v>
      </c>
      <c r="AD17" t="s">
        <v>33</v>
      </c>
      <c r="AE17" s="6" t="s">
        <v>34</v>
      </c>
      <c r="AF17">
        <v>9</v>
      </c>
    </row>
    <row r="18" spans="1:32" ht="12.75">
      <c r="A18" s="4" t="s">
        <v>591</v>
      </c>
      <c r="B18" s="5" t="s">
        <v>86</v>
      </c>
      <c r="C18" s="6" t="s">
        <v>29</v>
      </c>
      <c r="D18" s="6">
        <v>75.4</v>
      </c>
      <c r="E18" s="6">
        <v>82.5</v>
      </c>
      <c r="F18" s="6">
        <v>2</v>
      </c>
      <c r="G18" s="6">
        <v>0.9474999904632568</v>
      </c>
      <c r="H18" s="6">
        <v>21</v>
      </c>
      <c r="I18" s="6">
        <v>1.02</v>
      </c>
      <c r="J18" s="7">
        <v>4</v>
      </c>
      <c r="K18" s="6">
        <v>142.5</v>
      </c>
      <c r="L18" s="6">
        <v>147.5</v>
      </c>
      <c r="M18" s="6">
        <v>-150</v>
      </c>
      <c r="N18" s="6">
        <v>147.5</v>
      </c>
      <c r="O18" s="7" t="s">
        <v>66</v>
      </c>
      <c r="P18" s="6">
        <v>-92.5</v>
      </c>
      <c r="Q18" s="6">
        <v>95</v>
      </c>
      <c r="R18" s="6">
        <v>100</v>
      </c>
      <c r="S18" s="6">
        <v>100</v>
      </c>
      <c r="T18" s="6">
        <v>247.5</v>
      </c>
      <c r="U18" s="6">
        <v>-120</v>
      </c>
      <c r="V18" s="6">
        <v>130</v>
      </c>
      <c r="W18" s="6">
        <v>-132.5</v>
      </c>
      <c r="X18" s="6">
        <v>130</v>
      </c>
      <c r="Y18" s="6">
        <v>377.5</v>
      </c>
      <c r="Z18" s="8">
        <v>357.68124639987946</v>
      </c>
      <c r="AA18" s="8">
        <v>364.83487132787707</v>
      </c>
      <c r="AB18" s="6">
        <v>1</v>
      </c>
      <c r="AC18" s="5" t="s">
        <v>592</v>
      </c>
      <c r="AD18" t="s">
        <v>33</v>
      </c>
      <c r="AE18" s="6" t="s">
        <v>34</v>
      </c>
      <c r="AF18">
        <v>8</v>
      </c>
    </row>
    <row r="19" spans="1:32" ht="12.75">
      <c r="A19" s="4" t="s">
        <v>593</v>
      </c>
      <c r="B19" s="5" t="s">
        <v>40</v>
      </c>
      <c r="C19" s="6" t="s">
        <v>29</v>
      </c>
      <c r="D19" s="6">
        <v>80.28303170499387</v>
      </c>
      <c r="E19" s="6">
        <v>82.5</v>
      </c>
      <c r="F19" s="6">
        <v>12</v>
      </c>
      <c r="G19" s="6">
        <v>0.9132000207901001</v>
      </c>
      <c r="H19" s="6">
        <v>18</v>
      </c>
      <c r="I19" s="6">
        <v>1.06</v>
      </c>
      <c r="J19" s="7">
        <v>8</v>
      </c>
      <c r="K19" s="6">
        <v>132.5</v>
      </c>
      <c r="L19" s="6">
        <v>140</v>
      </c>
      <c r="M19" s="6">
        <v>-145</v>
      </c>
      <c r="N19" s="6">
        <v>140</v>
      </c>
      <c r="O19" s="7" t="s">
        <v>97</v>
      </c>
      <c r="P19" s="6">
        <v>67.5</v>
      </c>
      <c r="Q19" s="6">
        <v>75</v>
      </c>
      <c r="R19" s="6">
        <v>-80</v>
      </c>
      <c r="S19" s="6">
        <v>75</v>
      </c>
      <c r="T19" s="6">
        <v>215</v>
      </c>
      <c r="U19" s="6">
        <v>115</v>
      </c>
      <c r="V19" s="6">
        <v>130</v>
      </c>
      <c r="W19" s="6">
        <v>-137.5</v>
      </c>
      <c r="X19" s="6">
        <v>130</v>
      </c>
      <c r="Y19" s="6">
        <v>345</v>
      </c>
      <c r="Z19" s="8">
        <v>315.05400717258453</v>
      </c>
      <c r="AA19" s="8">
        <v>333.9572476029396</v>
      </c>
      <c r="AB19" s="6">
        <v>1</v>
      </c>
      <c r="AC19" s="5" t="s">
        <v>594</v>
      </c>
      <c r="AD19" t="s">
        <v>33</v>
      </c>
      <c r="AE19" s="6" t="s">
        <v>43</v>
      </c>
      <c r="AF19">
        <v>7</v>
      </c>
    </row>
    <row r="20" spans="1:32" ht="12.75">
      <c r="A20" s="4" t="s">
        <v>595</v>
      </c>
      <c r="B20" s="5" t="s">
        <v>46</v>
      </c>
      <c r="C20" s="6" t="s">
        <v>29</v>
      </c>
      <c r="D20" s="6">
        <v>75.8</v>
      </c>
      <c r="E20" s="6">
        <v>82.5</v>
      </c>
      <c r="F20" s="6">
        <v>255</v>
      </c>
      <c r="G20" s="6">
        <v>0.9444000124931335</v>
      </c>
      <c r="H20" s="6">
        <v>21</v>
      </c>
      <c r="I20" s="6">
        <v>1.02</v>
      </c>
      <c r="J20" s="7">
        <v>6</v>
      </c>
      <c r="K20" s="6">
        <v>112.5</v>
      </c>
      <c r="L20" s="6">
        <v>132.5</v>
      </c>
      <c r="M20" s="6">
        <v>-142.5</v>
      </c>
      <c r="N20" s="6">
        <v>132.5</v>
      </c>
      <c r="O20" s="7" t="s">
        <v>47</v>
      </c>
      <c r="P20" s="6">
        <v>62.5</v>
      </c>
      <c r="Q20" s="6">
        <v>-67.5</v>
      </c>
      <c r="R20" s="6">
        <v>-67.5</v>
      </c>
      <c r="S20" s="6">
        <v>62.5</v>
      </c>
      <c r="T20" s="6">
        <v>195</v>
      </c>
      <c r="U20" s="6">
        <v>120</v>
      </c>
      <c r="V20" s="6">
        <v>132.5</v>
      </c>
      <c r="W20" s="6">
        <v>-145</v>
      </c>
      <c r="X20" s="6">
        <v>132.5</v>
      </c>
      <c r="Y20" s="6">
        <v>327.5</v>
      </c>
      <c r="Z20" s="8">
        <v>309.29100409150124</v>
      </c>
      <c r="AA20" s="8">
        <v>315.47682417333124</v>
      </c>
      <c r="AB20" s="6">
        <v>1</v>
      </c>
      <c r="AC20" s="5" t="s">
        <v>596</v>
      </c>
      <c r="AD20" t="s">
        <v>33</v>
      </c>
      <c r="AE20" s="6" t="s">
        <v>49</v>
      </c>
      <c r="AF20">
        <v>6</v>
      </c>
    </row>
    <row r="21" spans="1:31" ht="12.75">
      <c r="A21" s="4" t="s">
        <v>597</v>
      </c>
      <c r="B21" s="5" t="s">
        <v>78</v>
      </c>
      <c r="C21" s="6" t="s">
        <v>29</v>
      </c>
      <c r="D21" s="6">
        <v>72.4</v>
      </c>
      <c r="E21" s="6">
        <v>75</v>
      </c>
      <c r="F21" s="6">
        <v>144</v>
      </c>
      <c r="G21" s="6">
        <v>0.9725000262260437</v>
      </c>
      <c r="H21" s="6">
        <v>24</v>
      </c>
      <c r="I21" s="6">
        <v>1</v>
      </c>
      <c r="J21" s="7">
        <v>6</v>
      </c>
      <c r="K21" s="6">
        <v>-145</v>
      </c>
      <c r="L21" s="6">
        <v>-145</v>
      </c>
      <c r="M21" s="6">
        <v>-145</v>
      </c>
      <c r="N21" s="6">
        <v>0</v>
      </c>
      <c r="O21" s="7" t="s">
        <v>95</v>
      </c>
      <c r="P21" s="6">
        <v>-80</v>
      </c>
      <c r="Q21" s="6">
        <v>80</v>
      </c>
      <c r="R21" s="6">
        <v>87.5</v>
      </c>
      <c r="S21" s="6">
        <v>87.5</v>
      </c>
      <c r="T21" s="6">
        <v>0</v>
      </c>
      <c r="U21" s="6">
        <v>145</v>
      </c>
      <c r="V21" s="6">
        <v>157.5</v>
      </c>
      <c r="W21" s="6">
        <v>-162.5</v>
      </c>
      <c r="X21" s="6">
        <v>157.5</v>
      </c>
      <c r="Y21" s="6">
        <v>0</v>
      </c>
      <c r="Z21" s="8">
        <v>0</v>
      </c>
      <c r="AA21" s="8">
        <v>0</v>
      </c>
      <c r="AB21" s="6">
        <v>1</v>
      </c>
      <c r="AC21" s="5" t="s">
        <v>48</v>
      </c>
      <c r="AD21" t="s">
        <v>33</v>
      </c>
      <c r="AE21" s="6" t="s">
        <v>598</v>
      </c>
    </row>
    <row r="22" spans="1:32" ht="12.75">
      <c r="A22" s="4" t="s">
        <v>400</v>
      </c>
      <c r="B22" s="5" t="s">
        <v>401</v>
      </c>
      <c r="C22" s="6" t="s">
        <v>93</v>
      </c>
      <c r="D22" s="6">
        <v>81</v>
      </c>
      <c r="E22" s="6">
        <v>82.5</v>
      </c>
      <c r="F22" s="6">
        <v>152</v>
      </c>
      <c r="G22" s="6">
        <v>0.6773999929428101</v>
      </c>
      <c r="H22" s="6">
        <v>22</v>
      </c>
      <c r="I22" s="6">
        <v>1.01</v>
      </c>
      <c r="J22" s="7">
        <v>4</v>
      </c>
      <c r="K22" s="6">
        <v>280</v>
      </c>
      <c r="L22" s="6">
        <v>305</v>
      </c>
      <c r="M22" s="6">
        <v>-320</v>
      </c>
      <c r="N22" s="6">
        <v>305</v>
      </c>
      <c r="O22" s="7" t="s">
        <v>66</v>
      </c>
      <c r="P22" s="6">
        <v>180</v>
      </c>
      <c r="Q22" s="6">
        <v>190</v>
      </c>
      <c r="R22" s="6">
        <v>195</v>
      </c>
      <c r="S22" s="6">
        <v>195</v>
      </c>
      <c r="T22" s="6">
        <v>500</v>
      </c>
      <c r="U22" s="6">
        <v>280</v>
      </c>
      <c r="V22" s="6">
        <v>305</v>
      </c>
      <c r="W22" s="6">
        <v>-315</v>
      </c>
      <c r="X22" s="6">
        <v>305</v>
      </c>
      <c r="Y22" s="6">
        <v>805</v>
      </c>
      <c r="Z22" s="8">
        <v>545.3069943189621</v>
      </c>
      <c r="AA22" s="8">
        <v>550.7600642621517</v>
      </c>
      <c r="AB22" s="6">
        <v>1</v>
      </c>
      <c r="AC22" s="5" t="s">
        <v>402</v>
      </c>
      <c r="AD22" t="s">
        <v>33</v>
      </c>
      <c r="AE22" s="6" t="s">
        <v>74</v>
      </c>
      <c r="AF22">
        <v>12</v>
      </c>
    </row>
    <row r="23" spans="1:32" ht="12.75">
      <c r="A23" s="4" t="s">
        <v>403</v>
      </c>
      <c r="B23" s="5" t="s">
        <v>91</v>
      </c>
      <c r="C23" s="6" t="s">
        <v>93</v>
      </c>
      <c r="D23" s="6">
        <v>81.9</v>
      </c>
      <c r="E23" s="6">
        <v>82.5</v>
      </c>
      <c r="F23" s="6">
        <v>150</v>
      </c>
      <c r="G23" s="6">
        <v>0.6729000210762024</v>
      </c>
      <c r="H23" s="6">
        <v>22</v>
      </c>
      <c r="I23" s="6">
        <v>1.01</v>
      </c>
      <c r="J23" s="7">
        <v>6</v>
      </c>
      <c r="K23" s="6">
        <v>280</v>
      </c>
      <c r="L23" s="6">
        <v>-287.5</v>
      </c>
      <c r="M23" s="6">
        <v>-290</v>
      </c>
      <c r="N23" s="6">
        <v>280</v>
      </c>
      <c r="O23" s="7">
        <v>6</v>
      </c>
      <c r="P23" s="6">
        <v>212.5</v>
      </c>
      <c r="Q23" s="6">
        <v>-220</v>
      </c>
      <c r="R23" s="6">
        <v>220</v>
      </c>
      <c r="S23" s="6">
        <v>220</v>
      </c>
      <c r="T23" s="6">
        <v>500</v>
      </c>
      <c r="U23" s="6">
        <v>275</v>
      </c>
      <c r="V23" s="6">
        <v>285</v>
      </c>
      <c r="W23" s="6">
        <v>287.5</v>
      </c>
      <c r="X23" s="6">
        <v>287.5</v>
      </c>
      <c r="Y23" s="6">
        <v>787.5</v>
      </c>
      <c r="Z23" s="8">
        <v>529.9087665975094</v>
      </c>
      <c r="AA23" s="8">
        <v>535.2078542634845</v>
      </c>
      <c r="AB23" s="6">
        <v>1</v>
      </c>
      <c r="AC23" s="5" t="s">
        <v>404</v>
      </c>
      <c r="AD23" t="s">
        <v>33</v>
      </c>
      <c r="AE23" s="6" t="s">
        <v>90</v>
      </c>
      <c r="AF23">
        <v>9</v>
      </c>
    </row>
    <row r="24" spans="1:32" ht="12.75">
      <c r="A24" s="4" t="s">
        <v>405</v>
      </c>
      <c r="B24" s="5" t="s">
        <v>51</v>
      </c>
      <c r="C24" s="6" t="s">
        <v>93</v>
      </c>
      <c r="D24" s="6">
        <v>82</v>
      </c>
      <c r="E24" s="6">
        <v>82.5</v>
      </c>
      <c r="F24" s="6">
        <v>96</v>
      </c>
      <c r="G24" s="6">
        <v>0.6723999977111816</v>
      </c>
      <c r="H24" s="6">
        <v>23</v>
      </c>
      <c r="I24" s="6">
        <v>1</v>
      </c>
      <c r="J24" s="7">
        <v>7</v>
      </c>
      <c r="K24" s="6">
        <v>285</v>
      </c>
      <c r="L24" s="6">
        <v>300</v>
      </c>
      <c r="M24" s="6">
        <v>310</v>
      </c>
      <c r="N24" s="6">
        <v>310</v>
      </c>
      <c r="O24" s="7">
        <v>6</v>
      </c>
      <c r="P24" s="6">
        <v>172.5</v>
      </c>
      <c r="Q24" s="6">
        <v>180</v>
      </c>
      <c r="R24" s="6">
        <v>190</v>
      </c>
      <c r="S24" s="6">
        <v>190</v>
      </c>
      <c r="T24" s="6">
        <v>500</v>
      </c>
      <c r="U24" s="6">
        <v>270</v>
      </c>
      <c r="V24" s="6">
        <v>280</v>
      </c>
      <c r="W24" s="6">
        <v>287.5</v>
      </c>
      <c r="X24" s="6">
        <v>287.5</v>
      </c>
      <c r="Y24" s="6">
        <v>787.5</v>
      </c>
      <c r="Z24" s="8">
        <v>529.5149981975555</v>
      </c>
      <c r="AA24" s="8">
        <v>529.5149981975555</v>
      </c>
      <c r="AB24" s="6">
        <v>1</v>
      </c>
      <c r="AC24" s="5" t="s">
        <v>406</v>
      </c>
      <c r="AD24" t="s">
        <v>33</v>
      </c>
      <c r="AE24" s="6" t="s">
        <v>43</v>
      </c>
      <c r="AF24">
        <v>8</v>
      </c>
    </row>
    <row r="25" spans="1:32" ht="12.75">
      <c r="A25" s="4" t="s">
        <v>407</v>
      </c>
      <c r="B25" s="5" t="s">
        <v>408</v>
      </c>
      <c r="C25" s="6" t="s">
        <v>93</v>
      </c>
      <c r="D25" s="6">
        <v>81.8</v>
      </c>
      <c r="E25" s="6">
        <v>82.5</v>
      </c>
      <c r="F25" s="6">
        <v>29</v>
      </c>
      <c r="G25" s="6">
        <v>0.6733999848365784</v>
      </c>
      <c r="H25" s="6">
        <v>20</v>
      </c>
      <c r="I25" s="6">
        <v>1.03</v>
      </c>
      <c r="J25" s="7">
        <v>6</v>
      </c>
      <c r="K25" s="6">
        <v>272.5</v>
      </c>
      <c r="L25" s="6">
        <v>287.5</v>
      </c>
      <c r="M25" s="6">
        <v>297.5</v>
      </c>
      <c r="N25" s="6">
        <v>297.5</v>
      </c>
      <c r="O25" s="7" t="s">
        <v>87</v>
      </c>
      <c r="P25" s="6">
        <v>175</v>
      </c>
      <c r="Q25" s="6">
        <v>185</v>
      </c>
      <c r="R25" s="6">
        <v>190</v>
      </c>
      <c r="S25" s="6">
        <v>190</v>
      </c>
      <c r="T25" s="6">
        <v>487.5</v>
      </c>
      <c r="U25" s="6">
        <v>257.5</v>
      </c>
      <c r="V25" s="6">
        <v>275</v>
      </c>
      <c r="W25" s="6">
        <v>292.5</v>
      </c>
      <c r="X25" s="6">
        <v>292.5</v>
      </c>
      <c r="Y25" s="6">
        <v>780</v>
      </c>
      <c r="Z25" s="8">
        <v>525.2519881725311</v>
      </c>
      <c r="AA25" s="8">
        <v>541.0095478177071</v>
      </c>
      <c r="AB25" s="6">
        <v>1</v>
      </c>
      <c r="AC25" s="5" t="s">
        <v>409</v>
      </c>
      <c r="AD25" t="s">
        <v>33</v>
      </c>
      <c r="AE25" s="6" t="s">
        <v>312</v>
      </c>
      <c r="AF25">
        <v>7</v>
      </c>
    </row>
    <row r="26" spans="1:32" ht="12.75">
      <c r="A26" s="4" t="s">
        <v>410</v>
      </c>
      <c r="B26" s="5" t="s">
        <v>40</v>
      </c>
      <c r="C26" s="6" t="s">
        <v>93</v>
      </c>
      <c r="D26" s="6">
        <v>80.4</v>
      </c>
      <c r="E26" s="6">
        <v>82.5</v>
      </c>
      <c r="F26" s="6">
        <v>23</v>
      </c>
      <c r="G26" s="6">
        <v>0.6805999875068665</v>
      </c>
      <c r="H26" s="6">
        <v>19</v>
      </c>
      <c r="I26" s="6">
        <v>1.04</v>
      </c>
      <c r="J26" s="7">
        <v>8</v>
      </c>
      <c r="K26" s="6">
        <v>252.5</v>
      </c>
      <c r="L26" s="6">
        <v>260</v>
      </c>
      <c r="M26" s="6">
        <v>-267.5</v>
      </c>
      <c r="N26" s="6">
        <v>260</v>
      </c>
      <c r="O26" s="7">
        <v>6</v>
      </c>
      <c r="P26" s="6">
        <v>185</v>
      </c>
      <c r="Q26" s="6">
        <v>-202.5</v>
      </c>
      <c r="R26" s="6">
        <v>-205</v>
      </c>
      <c r="S26" s="6">
        <v>185</v>
      </c>
      <c r="T26" s="6">
        <v>445</v>
      </c>
      <c r="U26" s="6">
        <v>240</v>
      </c>
      <c r="V26" s="6">
        <v>252.5</v>
      </c>
      <c r="W26" s="6">
        <v>262.5</v>
      </c>
      <c r="X26" s="6">
        <v>262.5</v>
      </c>
      <c r="Y26" s="6">
        <v>707.5</v>
      </c>
      <c r="Z26" s="8">
        <v>481.524491161108</v>
      </c>
      <c r="AA26" s="8">
        <v>500.7854708075524</v>
      </c>
      <c r="AB26" s="6">
        <v>1</v>
      </c>
      <c r="AC26" s="5" t="s">
        <v>411</v>
      </c>
      <c r="AD26" t="s">
        <v>33</v>
      </c>
      <c r="AE26" s="6" t="s">
        <v>43</v>
      </c>
      <c r="AF26">
        <v>6</v>
      </c>
    </row>
    <row r="27" spans="1:32" ht="12.75">
      <c r="A27" s="4" t="s">
        <v>412</v>
      </c>
      <c r="B27" s="5" t="s">
        <v>65</v>
      </c>
      <c r="C27" s="6" t="s">
        <v>93</v>
      </c>
      <c r="D27" s="6">
        <v>81</v>
      </c>
      <c r="E27" s="6">
        <v>82.5</v>
      </c>
      <c r="F27" s="6">
        <v>72</v>
      </c>
      <c r="G27" s="6">
        <v>0.6773999929428101</v>
      </c>
      <c r="H27" s="6">
        <v>21</v>
      </c>
      <c r="I27" s="6">
        <v>1.02</v>
      </c>
      <c r="J27" s="7">
        <v>7</v>
      </c>
      <c r="K27" s="6">
        <v>265</v>
      </c>
      <c r="L27" s="6">
        <v>-277.5</v>
      </c>
      <c r="M27" s="6">
        <v>277.5</v>
      </c>
      <c r="N27" s="6">
        <v>277.5</v>
      </c>
      <c r="O27" s="7" t="s">
        <v>136</v>
      </c>
      <c r="P27" s="6">
        <v>162.5</v>
      </c>
      <c r="Q27" s="6">
        <v>-170</v>
      </c>
      <c r="R27" s="6">
        <v>-172.5</v>
      </c>
      <c r="S27" s="6">
        <v>162.5</v>
      </c>
      <c r="T27" s="6">
        <v>440</v>
      </c>
      <c r="U27" s="6">
        <v>225</v>
      </c>
      <c r="V27" s="6">
        <v>247.5</v>
      </c>
      <c r="W27" s="6">
        <v>260</v>
      </c>
      <c r="X27" s="6">
        <v>260</v>
      </c>
      <c r="Y27" s="6">
        <v>700</v>
      </c>
      <c r="Z27" s="8">
        <v>474.17999505996704</v>
      </c>
      <c r="AA27" s="8">
        <v>483.6635949611664</v>
      </c>
      <c r="AB27" s="6">
        <v>1</v>
      </c>
      <c r="AC27" s="5" t="s">
        <v>413</v>
      </c>
      <c r="AD27" t="s">
        <v>33</v>
      </c>
      <c r="AE27" s="6" t="s">
        <v>68</v>
      </c>
      <c r="AF27">
        <v>5</v>
      </c>
    </row>
    <row r="28" spans="1:32" ht="12.75">
      <c r="A28" s="4" t="s">
        <v>414</v>
      </c>
      <c r="B28" s="5" t="s">
        <v>108</v>
      </c>
      <c r="C28" s="6" t="s">
        <v>93</v>
      </c>
      <c r="D28" s="6">
        <v>80.1</v>
      </c>
      <c r="E28" s="6">
        <v>82.5</v>
      </c>
      <c r="F28" s="6">
        <v>37</v>
      </c>
      <c r="G28" s="6">
        <v>0.682200014591217</v>
      </c>
      <c r="H28" s="6">
        <v>19</v>
      </c>
      <c r="I28" s="6">
        <v>1.04</v>
      </c>
      <c r="J28" s="7">
        <v>8</v>
      </c>
      <c r="K28" s="6">
        <v>215</v>
      </c>
      <c r="L28" s="6">
        <v>225</v>
      </c>
      <c r="M28" s="6">
        <v>237.5</v>
      </c>
      <c r="N28" s="6">
        <v>237.5</v>
      </c>
      <c r="O28" s="7" t="s">
        <v>87</v>
      </c>
      <c r="P28" s="6">
        <v>160</v>
      </c>
      <c r="Q28" s="6">
        <v>-167.5</v>
      </c>
      <c r="R28" s="6">
        <v>167.5</v>
      </c>
      <c r="S28" s="6">
        <v>167.5</v>
      </c>
      <c r="T28" s="6">
        <v>405</v>
      </c>
      <c r="U28" s="6">
        <v>215</v>
      </c>
      <c r="V28" s="6">
        <v>247.5</v>
      </c>
      <c r="W28" s="6">
        <v>-262.5</v>
      </c>
      <c r="X28" s="6">
        <v>247.5</v>
      </c>
      <c r="Y28" s="6">
        <v>652.5</v>
      </c>
      <c r="Z28" s="8">
        <v>445.1355095207691</v>
      </c>
      <c r="AA28" s="8">
        <v>462.9409299015999</v>
      </c>
      <c r="AB28" s="6">
        <v>1</v>
      </c>
      <c r="AC28" s="5" t="s">
        <v>415</v>
      </c>
      <c r="AD28" t="s">
        <v>33</v>
      </c>
      <c r="AE28" s="6" t="s">
        <v>74</v>
      </c>
      <c r="AF28">
        <v>4</v>
      </c>
    </row>
    <row r="29" spans="1:32" ht="12.75">
      <c r="A29" s="4" t="s">
        <v>416</v>
      </c>
      <c r="B29" s="5" t="s">
        <v>28</v>
      </c>
      <c r="C29" s="6" t="s">
        <v>93</v>
      </c>
      <c r="D29" s="6">
        <v>79.4</v>
      </c>
      <c r="E29" s="6">
        <v>82.5</v>
      </c>
      <c r="F29" s="6">
        <v>129</v>
      </c>
      <c r="G29" s="6">
        <v>0.6859999895095825</v>
      </c>
      <c r="H29" s="6">
        <v>20</v>
      </c>
      <c r="I29" s="6">
        <v>1.03</v>
      </c>
      <c r="J29" s="7">
        <v>7</v>
      </c>
      <c r="K29" s="6">
        <v>232.5</v>
      </c>
      <c r="L29" s="6">
        <v>-247.5</v>
      </c>
      <c r="M29" s="6">
        <v>-247.5</v>
      </c>
      <c r="N29" s="6">
        <v>232.5</v>
      </c>
      <c r="O29" s="7" t="s">
        <v>97</v>
      </c>
      <c r="P29" s="6">
        <v>182.5</v>
      </c>
      <c r="Q29" s="6">
        <v>-192.5</v>
      </c>
      <c r="R29" s="6">
        <v>-192.5</v>
      </c>
      <c r="S29" s="6">
        <v>182.5</v>
      </c>
      <c r="T29" s="6">
        <v>415</v>
      </c>
      <c r="U29" s="6">
        <v>230</v>
      </c>
      <c r="V29" s="6">
        <v>-235</v>
      </c>
      <c r="W29" s="6">
        <v>235</v>
      </c>
      <c r="X29" s="6">
        <v>235</v>
      </c>
      <c r="Y29" s="6">
        <v>650</v>
      </c>
      <c r="Z29" s="8">
        <v>445.89999318122864</v>
      </c>
      <c r="AA29" s="8">
        <v>459.2769929766655</v>
      </c>
      <c r="AB29" s="6">
        <v>1</v>
      </c>
      <c r="AC29" s="5" t="s">
        <v>417</v>
      </c>
      <c r="AD29" t="s">
        <v>33</v>
      </c>
      <c r="AE29" s="6" t="s">
        <v>34</v>
      </c>
      <c r="AF29">
        <v>3</v>
      </c>
    </row>
    <row r="30" spans="1:32" ht="12.75">
      <c r="A30" s="4" t="s">
        <v>418</v>
      </c>
      <c r="B30" s="5" t="s">
        <v>108</v>
      </c>
      <c r="C30" s="6" t="s">
        <v>93</v>
      </c>
      <c r="D30" s="6">
        <v>80.8</v>
      </c>
      <c r="E30" s="6">
        <v>82.5</v>
      </c>
      <c r="F30" s="6">
        <v>35</v>
      </c>
      <c r="G30" s="6">
        <v>0.6784999966621399</v>
      </c>
      <c r="H30" s="6">
        <v>20</v>
      </c>
      <c r="I30" s="6">
        <v>1.03</v>
      </c>
      <c r="J30" s="7">
        <v>8</v>
      </c>
      <c r="K30" s="6">
        <v>215</v>
      </c>
      <c r="L30" s="6">
        <v>225</v>
      </c>
      <c r="M30" s="6">
        <v>237.5</v>
      </c>
      <c r="N30" s="6">
        <v>237.5</v>
      </c>
      <c r="O30" s="7" t="s">
        <v>87</v>
      </c>
      <c r="P30" s="6">
        <v>-170</v>
      </c>
      <c r="Q30" s="6">
        <v>-172.5</v>
      </c>
      <c r="R30" s="6">
        <v>172.5</v>
      </c>
      <c r="S30" s="6">
        <v>172.5</v>
      </c>
      <c r="T30" s="6">
        <v>410</v>
      </c>
      <c r="U30" s="6">
        <v>217.5</v>
      </c>
      <c r="V30" s="6">
        <v>237.5</v>
      </c>
      <c r="W30" s="6">
        <v>-272.5</v>
      </c>
      <c r="X30" s="6">
        <v>237.5</v>
      </c>
      <c r="Y30" s="6">
        <v>647.5</v>
      </c>
      <c r="Z30" s="8">
        <v>439.3287478387356</v>
      </c>
      <c r="AA30" s="8">
        <v>452.50861027389766</v>
      </c>
      <c r="AB30" s="6">
        <v>1</v>
      </c>
      <c r="AC30" s="5" t="s">
        <v>419</v>
      </c>
      <c r="AD30" t="s">
        <v>33</v>
      </c>
      <c r="AE30" s="6" t="s">
        <v>74</v>
      </c>
      <c r="AF30">
        <v>2</v>
      </c>
    </row>
    <row r="31" spans="1:31" ht="12.75">
      <c r="A31" s="4" t="s">
        <v>420</v>
      </c>
      <c r="B31" s="5" t="s">
        <v>58</v>
      </c>
      <c r="C31" s="6" t="s">
        <v>93</v>
      </c>
      <c r="D31" s="6">
        <v>80.6</v>
      </c>
      <c r="E31" s="6">
        <v>82.5</v>
      </c>
      <c r="F31" s="6">
        <v>53</v>
      </c>
      <c r="G31" s="6">
        <v>0.6794999837875366</v>
      </c>
      <c r="H31" s="6">
        <v>17</v>
      </c>
      <c r="I31" s="6">
        <v>1.08</v>
      </c>
      <c r="J31" s="7">
        <v>7</v>
      </c>
      <c r="K31" s="6">
        <v>190</v>
      </c>
      <c r="L31" s="6">
        <v>-205</v>
      </c>
      <c r="M31" s="6">
        <v>220</v>
      </c>
      <c r="N31" s="6">
        <v>220</v>
      </c>
      <c r="O31" s="7">
        <v>6</v>
      </c>
      <c r="P31" s="6">
        <v>175</v>
      </c>
      <c r="Q31" s="6">
        <v>-182.5</v>
      </c>
      <c r="R31" s="6">
        <v>-182.5</v>
      </c>
      <c r="S31" s="6">
        <v>175</v>
      </c>
      <c r="T31" s="6">
        <v>395</v>
      </c>
      <c r="U31" s="6">
        <v>227.5</v>
      </c>
      <c r="V31" s="6">
        <v>-237.5</v>
      </c>
      <c r="W31" s="6">
        <v>-237.5</v>
      </c>
      <c r="X31" s="6">
        <v>227.5</v>
      </c>
      <c r="Y31" s="6">
        <v>622.5</v>
      </c>
      <c r="Z31" s="8">
        <v>422.98873990774155</v>
      </c>
      <c r="AA31" s="8">
        <v>456.8278391003609</v>
      </c>
      <c r="AB31" s="6">
        <v>1</v>
      </c>
      <c r="AC31" s="5" t="s">
        <v>421</v>
      </c>
      <c r="AD31" t="s">
        <v>33</v>
      </c>
      <c r="AE31" s="6" t="s">
        <v>43</v>
      </c>
    </row>
    <row r="32" spans="1:31" ht="12.75">
      <c r="A32" s="4" t="s">
        <v>422</v>
      </c>
      <c r="B32" s="5" t="s">
        <v>86</v>
      </c>
      <c r="C32" s="6" t="s">
        <v>93</v>
      </c>
      <c r="D32" s="6">
        <v>80.5551775751803</v>
      </c>
      <c r="E32" s="6">
        <v>82.5</v>
      </c>
      <c r="F32" s="6">
        <v>228</v>
      </c>
      <c r="G32" s="6">
        <v>0.6797000169754028</v>
      </c>
      <c r="H32" s="6">
        <v>20</v>
      </c>
      <c r="I32" s="6">
        <v>1.03</v>
      </c>
      <c r="J32" s="7">
        <v>7</v>
      </c>
      <c r="K32" s="6">
        <v>215</v>
      </c>
      <c r="L32" s="6">
        <v>227.5</v>
      </c>
      <c r="M32" s="6">
        <v>-237.5</v>
      </c>
      <c r="N32" s="6">
        <v>227.5</v>
      </c>
      <c r="O32" s="7" t="s">
        <v>359</v>
      </c>
      <c r="P32" s="6">
        <v>142.5</v>
      </c>
      <c r="Q32" s="6">
        <v>150</v>
      </c>
      <c r="R32" s="6">
        <v>157.5</v>
      </c>
      <c r="S32" s="6">
        <v>157.5</v>
      </c>
      <c r="T32" s="6">
        <v>385</v>
      </c>
      <c r="U32" s="6">
        <v>215</v>
      </c>
      <c r="V32" s="6">
        <v>225</v>
      </c>
      <c r="W32" s="6">
        <v>232.5</v>
      </c>
      <c r="X32" s="6">
        <v>232.5</v>
      </c>
      <c r="Y32" s="6">
        <v>617.5</v>
      </c>
      <c r="Z32" s="8">
        <v>419.71476048231125</v>
      </c>
      <c r="AA32" s="8">
        <v>432.3062032967806</v>
      </c>
      <c r="AB32" s="6">
        <v>1</v>
      </c>
      <c r="AC32" s="5" t="s">
        <v>423</v>
      </c>
      <c r="AD32" t="s">
        <v>33</v>
      </c>
      <c r="AE32" s="6" t="s">
        <v>34</v>
      </c>
    </row>
    <row r="33" spans="1:31" ht="12.75">
      <c r="A33" s="4" t="s">
        <v>424</v>
      </c>
      <c r="B33" s="5" t="s">
        <v>170</v>
      </c>
      <c r="C33" s="6" t="s">
        <v>93</v>
      </c>
      <c r="D33" s="6">
        <v>81.8</v>
      </c>
      <c r="E33" s="6">
        <v>82.5</v>
      </c>
      <c r="F33" s="6">
        <v>270</v>
      </c>
      <c r="G33" s="6">
        <v>0.6733999848365784</v>
      </c>
      <c r="H33" s="6">
        <v>20</v>
      </c>
      <c r="I33" s="6">
        <v>1.03</v>
      </c>
      <c r="J33" s="7">
        <v>9</v>
      </c>
      <c r="K33" s="6">
        <v>205</v>
      </c>
      <c r="L33" s="6">
        <v>212.5</v>
      </c>
      <c r="M33" s="6">
        <v>-227.5</v>
      </c>
      <c r="N33" s="6">
        <v>212.5</v>
      </c>
      <c r="O33" s="7" t="s">
        <v>239</v>
      </c>
      <c r="P33" s="6">
        <v>147.5</v>
      </c>
      <c r="Q33" s="6">
        <v>157.5</v>
      </c>
      <c r="R33" s="6">
        <v>170</v>
      </c>
      <c r="S33" s="6">
        <v>170</v>
      </c>
      <c r="T33" s="6">
        <v>382.5</v>
      </c>
      <c r="U33" s="6">
        <v>222.5</v>
      </c>
      <c r="V33" s="6">
        <v>230</v>
      </c>
      <c r="W33" s="6">
        <v>-250</v>
      </c>
      <c r="X33" s="6">
        <v>230</v>
      </c>
      <c r="Y33" s="6">
        <v>612.5</v>
      </c>
      <c r="Z33" s="8">
        <v>412.45749071240425</v>
      </c>
      <c r="AA33" s="8">
        <v>424.8312154337764</v>
      </c>
      <c r="AB33" s="6">
        <v>1</v>
      </c>
      <c r="AC33" s="5" t="s">
        <v>425</v>
      </c>
      <c r="AD33" t="s">
        <v>33</v>
      </c>
      <c r="AE33" s="6" t="s">
        <v>171</v>
      </c>
    </row>
    <row r="34" spans="1:31" ht="12.75">
      <c r="A34" s="4" t="s">
        <v>426</v>
      </c>
      <c r="B34" s="5" t="s">
        <v>65</v>
      </c>
      <c r="C34" s="6" t="s">
        <v>93</v>
      </c>
      <c r="D34" s="6">
        <v>80.1016011248696</v>
      </c>
      <c r="E34" s="6">
        <v>82.5</v>
      </c>
      <c r="F34" s="6">
        <v>71</v>
      </c>
      <c r="G34" s="6">
        <v>0.682200014591217</v>
      </c>
      <c r="H34" s="6">
        <v>19</v>
      </c>
      <c r="I34" s="6">
        <v>1.04</v>
      </c>
      <c r="J34" s="7">
        <v>7</v>
      </c>
      <c r="K34" s="6">
        <v>-215</v>
      </c>
      <c r="L34" s="6">
        <v>-227.5</v>
      </c>
      <c r="M34" s="6">
        <v>227.5</v>
      </c>
      <c r="N34" s="6">
        <v>227.5</v>
      </c>
      <c r="O34" s="7" t="s">
        <v>87</v>
      </c>
      <c r="P34" s="6">
        <v>150</v>
      </c>
      <c r="Q34" s="6">
        <v>-160</v>
      </c>
      <c r="R34" s="6">
        <v>-160</v>
      </c>
      <c r="S34" s="6">
        <v>150</v>
      </c>
      <c r="T34" s="6">
        <v>377.5</v>
      </c>
      <c r="U34" s="6">
        <v>210</v>
      </c>
      <c r="V34" s="6">
        <v>220</v>
      </c>
      <c r="W34" s="6">
        <v>227.5</v>
      </c>
      <c r="X34" s="6">
        <v>227.5</v>
      </c>
      <c r="Y34" s="6">
        <v>605</v>
      </c>
      <c r="Z34" s="8">
        <v>412.7310088276863</v>
      </c>
      <c r="AA34" s="8">
        <v>429.2402491807938</v>
      </c>
      <c r="AB34" s="6">
        <v>1</v>
      </c>
      <c r="AC34" s="5" t="s">
        <v>427</v>
      </c>
      <c r="AD34" t="s">
        <v>33</v>
      </c>
      <c r="AE34" s="6" t="s">
        <v>68</v>
      </c>
    </row>
    <row r="35" spans="1:31" ht="12.75">
      <c r="A35" s="4" t="s">
        <v>428</v>
      </c>
      <c r="B35" s="5" t="s">
        <v>78</v>
      </c>
      <c r="C35" s="6" t="s">
        <v>93</v>
      </c>
      <c r="D35" s="6">
        <v>81.7</v>
      </c>
      <c r="E35" s="6">
        <v>82.5</v>
      </c>
      <c r="F35" s="6">
        <v>177</v>
      </c>
      <c r="G35" s="6">
        <v>0.6739000082015991</v>
      </c>
      <c r="H35" s="6">
        <v>24</v>
      </c>
      <c r="I35" s="6">
        <v>1</v>
      </c>
      <c r="J35" s="7">
        <v>8</v>
      </c>
      <c r="K35" s="6">
        <v>-227.5</v>
      </c>
      <c r="L35" s="6">
        <v>-227.5</v>
      </c>
      <c r="M35" s="6">
        <v>227.5</v>
      </c>
      <c r="N35" s="6">
        <v>227.5</v>
      </c>
      <c r="O35" s="7" t="s">
        <v>87</v>
      </c>
      <c r="P35" s="6">
        <v>150</v>
      </c>
      <c r="Q35" s="6">
        <v>-160</v>
      </c>
      <c r="R35" s="6">
        <v>-160</v>
      </c>
      <c r="S35" s="6">
        <v>150</v>
      </c>
      <c r="T35" s="6">
        <v>377.5</v>
      </c>
      <c r="U35" s="6">
        <v>215</v>
      </c>
      <c r="V35" s="6">
        <v>-227.5</v>
      </c>
      <c r="W35" s="6">
        <v>-227.5</v>
      </c>
      <c r="X35" s="6">
        <v>215</v>
      </c>
      <c r="Y35" s="6">
        <v>592.5</v>
      </c>
      <c r="Z35" s="8">
        <v>399.2857548594475</v>
      </c>
      <c r="AA35" s="8">
        <v>0</v>
      </c>
      <c r="AB35" s="6">
        <v>1</v>
      </c>
      <c r="AC35" s="5" t="s">
        <v>429</v>
      </c>
      <c r="AD35" t="s">
        <v>33</v>
      </c>
      <c r="AE35" s="6" t="s">
        <v>275</v>
      </c>
    </row>
    <row r="36" spans="1:31" ht="12.75">
      <c r="A36" s="4" t="s">
        <v>430</v>
      </c>
      <c r="B36" s="5" t="s">
        <v>108</v>
      </c>
      <c r="C36" s="6" t="s">
        <v>93</v>
      </c>
      <c r="D36" s="6">
        <v>81.1</v>
      </c>
      <c r="E36" s="6">
        <v>82.5</v>
      </c>
      <c r="F36" s="6">
        <v>38</v>
      </c>
      <c r="G36" s="6">
        <v>0.6769000291824341</v>
      </c>
      <c r="H36" s="6">
        <v>22</v>
      </c>
      <c r="I36" s="6">
        <v>1.01</v>
      </c>
      <c r="J36" s="7">
        <v>7</v>
      </c>
      <c r="K36" s="6">
        <v>205</v>
      </c>
      <c r="L36" s="6">
        <v>215</v>
      </c>
      <c r="M36" s="6">
        <v>-222.5</v>
      </c>
      <c r="N36" s="6">
        <v>215</v>
      </c>
      <c r="O36" s="7" t="s">
        <v>87</v>
      </c>
      <c r="P36" s="6">
        <v>135</v>
      </c>
      <c r="Q36" s="6">
        <v>-145</v>
      </c>
      <c r="R36" s="6">
        <v>-145</v>
      </c>
      <c r="S36" s="6">
        <v>135</v>
      </c>
      <c r="T36" s="6">
        <v>350</v>
      </c>
      <c r="U36" s="6">
        <v>205</v>
      </c>
      <c r="V36" s="6">
        <v>237.5</v>
      </c>
      <c r="W36" s="6">
        <v>-260</v>
      </c>
      <c r="X36" s="6">
        <v>237.5</v>
      </c>
      <c r="Y36" s="6">
        <v>587.5</v>
      </c>
      <c r="Z36" s="8">
        <v>397.67876714468</v>
      </c>
      <c r="AA36" s="8">
        <v>401.6555548161268</v>
      </c>
      <c r="AB36" s="6">
        <v>1</v>
      </c>
      <c r="AC36" s="5" t="s">
        <v>431</v>
      </c>
      <c r="AD36" t="s">
        <v>33</v>
      </c>
      <c r="AE36" s="6" t="s">
        <v>74</v>
      </c>
    </row>
    <row r="37" spans="1:31" ht="12.75">
      <c r="A37" s="4" t="s">
        <v>435</v>
      </c>
      <c r="B37" s="5" t="s">
        <v>86</v>
      </c>
      <c r="C37" s="6" t="s">
        <v>93</v>
      </c>
      <c r="D37" s="6">
        <v>80</v>
      </c>
      <c r="E37" s="6">
        <v>82.5</v>
      </c>
      <c r="F37" s="6">
        <v>233</v>
      </c>
      <c r="G37" s="6">
        <v>0.682699978351593</v>
      </c>
      <c r="H37" s="6">
        <v>22</v>
      </c>
      <c r="I37" s="6">
        <v>1.01</v>
      </c>
      <c r="J37" s="7">
        <v>8</v>
      </c>
      <c r="K37" s="6">
        <v>220</v>
      </c>
      <c r="L37" s="6">
        <v>-235</v>
      </c>
      <c r="M37" s="6">
        <v>-237.5</v>
      </c>
      <c r="N37" s="6">
        <v>220</v>
      </c>
      <c r="O37" s="7" t="s">
        <v>359</v>
      </c>
      <c r="P37" s="6">
        <v>135</v>
      </c>
      <c r="Q37" s="6">
        <v>142.5</v>
      </c>
      <c r="R37" s="6">
        <v>147.5</v>
      </c>
      <c r="S37" s="6">
        <v>147.5</v>
      </c>
      <c r="T37" s="6">
        <v>367.5</v>
      </c>
      <c r="U37" s="6">
        <v>212.5</v>
      </c>
      <c r="V37" s="6">
        <v>-220</v>
      </c>
      <c r="W37" s="6">
        <v>-220</v>
      </c>
      <c r="X37" s="6">
        <v>212.5</v>
      </c>
      <c r="Y37" s="6">
        <v>580</v>
      </c>
      <c r="Z37" s="8">
        <v>395.96598744392395</v>
      </c>
      <c r="AA37" s="8">
        <v>399.9256473183632</v>
      </c>
      <c r="AB37" s="6">
        <v>1</v>
      </c>
      <c r="AC37" s="5" t="s">
        <v>434</v>
      </c>
      <c r="AD37" t="s">
        <v>33</v>
      </c>
      <c r="AE37" s="6" t="s">
        <v>34</v>
      </c>
    </row>
    <row r="38" spans="1:31" ht="12.75">
      <c r="A38" s="4" t="s">
        <v>437</v>
      </c>
      <c r="B38" s="5" t="s">
        <v>51</v>
      </c>
      <c r="C38" s="6" t="s">
        <v>93</v>
      </c>
      <c r="D38" s="6">
        <v>81.1</v>
      </c>
      <c r="E38" s="6">
        <v>82.5</v>
      </c>
      <c r="F38" s="6">
        <v>109</v>
      </c>
      <c r="G38" s="6">
        <v>0.6769000291824341</v>
      </c>
      <c r="H38" s="6">
        <v>19</v>
      </c>
      <c r="I38" s="6">
        <v>1.04</v>
      </c>
      <c r="J38" s="7">
        <v>7</v>
      </c>
      <c r="K38" s="6">
        <v>212.5</v>
      </c>
      <c r="L38" s="6">
        <v>-217.5</v>
      </c>
      <c r="M38" s="6">
        <v>220</v>
      </c>
      <c r="N38" s="6">
        <v>220</v>
      </c>
      <c r="O38" s="7">
        <v>5</v>
      </c>
      <c r="P38" s="6">
        <v>122.5</v>
      </c>
      <c r="Q38" s="6">
        <v>130</v>
      </c>
      <c r="R38" s="6">
        <v>-137.5</v>
      </c>
      <c r="S38" s="6">
        <v>130</v>
      </c>
      <c r="T38" s="6">
        <v>350</v>
      </c>
      <c r="U38" s="6">
        <v>207.5</v>
      </c>
      <c r="V38" s="6">
        <v>220</v>
      </c>
      <c r="W38" s="6">
        <v>222.5</v>
      </c>
      <c r="X38" s="6">
        <v>222.5</v>
      </c>
      <c r="Y38" s="6">
        <v>572.5</v>
      </c>
      <c r="Z38" s="8">
        <v>387.5252667069435</v>
      </c>
      <c r="AA38" s="8">
        <v>403.02627737522124</v>
      </c>
      <c r="AB38" s="6">
        <v>1</v>
      </c>
      <c r="AC38" s="5" t="s">
        <v>436</v>
      </c>
      <c r="AD38" t="s">
        <v>33</v>
      </c>
      <c r="AE38" s="6" t="s">
        <v>43</v>
      </c>
    </row>
    <row r="39" spans="1:31" ht="12.75">
      <c r="A39" s="4" t="s">
        <v>439</v>
      </c>
      <c r="B39" s="5" t="s">
        <v>78</v>
      </c>
      <c r="C39" s="6" t="s">
        <v>93</v>
      </c>
      <c r="D39" s="6">
        <v>80.9</v>
      </c>
      <c r="E39" s="6">
        <v>82.5</v>
      </c>
      <c r="F39" s="6">
        <v>162</v>
      </c>
      <c r="G39" s="6">
        <v>0.6779000163078308</v>
      </c>
      <c r="H39" s="6">
        <v>20</v>
      </c>
      <c r="I39" s="6">
        <v>1.03</v>
      </c>
      <c r="J39" s="7">
        <v>8</v>
      </c>
      <c r="K39" s="6">
        <v>-205</v>
      </c>
      <c r="L39" s="6">
        <v>-205</v>
      </c>
      <c r="M39" s="6">
        <v>205</v>
      </c>
      <c r="N39" s="6">
        <v>205</v>
      </c>
      <c r="O39" s="7" t="s">
        <v>95</v>
      </c>
      <c r="P39" s="6">
        <v>142.5</v>
      </c>
      <c r="Q39" s="6">
        <v>152.5</v>
      </c>
      <c r="R39" s="6">
        <v>-160</v>
      </c>
      <c r="S39" s="6">
        <v>152.5</v>
      </c>
      <c r="T39" s="6">
        <v>357.5</v>
      </c>
      <c r="U39" s="6">
        <v>192.5</v>
      </c>
      <c r="V39" s="6">
        <v>205</v>
      </c>
      <c r="W39" s="6">
        <v>-227.5</v>
      </c>
      <c r="X39" s="6">
        <v>205</v>
      </c>
      <c r="Y39" s="6">
        <v>562.5</v>
      </c>
      <c r="Z39" s="8">
        <v>381.31875917315483</v>
      </c>
      <c r="AA39" s="8">
        <v>392.7583219483495</v>
      </c>
      <c r="AB39" s="6">
        <v>1</v>
      </c>
      <c r="AC39" s="5" t="s">
        <v>438</v>
      </c>
      <c r="AD39" t="s">
        <v>33</v>
      </c>
      <c r="AE39" s="6" t="s">
        <v>79</v>
      </c>
    </row>
    <row r="40" spans="1:31" ht="12.75">
      <c r="A40" s="4" t="s">
        <v>441</v>
      </c>
      <c r="B40" s="5" t="s">
        <v>58</v>
      </c>
      <c r="C40" s="6" t="s">
        <v>93</v>
      </c>
      <c r="D40" s="6">
        <v>81</v>
      </c>
      <c r="E40" s="6">
        <v>82.5</v>
      </c>
      <c r="F40" s="6">
        <v>142</v>
      </c>
      <c r="G40" s="6">
        <v>0.6773999929428101</v>
      </c>
      <c r="H40" s="6">
        <v>19</v>
      </c>
      <c r="I40" s="6">
        <v>1.04</v>
      </c>
      <c r="J40" s="7">
        <v>8</v>
      </c>
      <c r="K40" s="6">
        <v>200</v>
      </c>
      <c r="L40" s="6">
        <v>210</v>
      </c>
      <c r="M40" s="6">
        <v>-220</v>
      </c>
      <c r="N40" s="6">
        <v>210</v>
      </c>
      <c r="O40" s="7" t="s">
        <v>136</v>
      </c>
      <c r="P40" s="6">
        <v>-120</v>
      </c>
      <c r="Q40" s="6">
        <v>127.5</v>
      </c>
      <c r="R40" s="6">
        <v>-140</v>
      </c>
      <c r="S40" s="6">
        <v>127.5</v>
      </c>
      <c r="T40" s="6">
        <v>337.5</v>
      </c>
      <c r="U40" s="6">
        <v>200</v>
      </c>
      <c r="V40" s="6">
        <v>215</v>
      </c>
      <c r="W40" s="6">
        <v>-235</v>
      </c>
      <c r="X40" s="6">
        <v>215</v>
      </c>
      <c r="Y40" s="6">
        <v>552.5</v>
      </c>
      <c r="Z40" s="8">
        <v>374.26349610090256</v>
      </c>
      <c r="AA40" s="8">
        <v>389.2340359449387</v>
      </c>
      <c r="AB40" s="6">
        <v>1</v>
      </c>
      <c r="AC40" s="5" t="s">
        <v>440</v>
      </c>
      <c r="AD40" t="s">
        <v>33</v>
      </c>
      <c r="AE40" s="6" t="s">
        <v>43</v>
      </c>
    </row>
    <row r="41" spans="1:31" ht="12.75">
      <c r="A41" s="4" t="s">
        <v>443</v>
      </c>
      <c r="B41" s="5" t="s">
        <v>444</v>
      </c>
      <c r="C41" s="6" t="s">
        <v>93</v>
      </c>
      <c r="D41" s="6">
        <v>79.1</v>
      </c>
      <c r="E41" s="6">
        <v>82.5</v>
      </c>
      <c r="F41" s="6">
        <v>136</v>
      </c>
      <c r="G41" s="6">
        <v>0.6876000165939331</v>
      </c>
      <c r="H41" s="6">
        <v>21</v>
      </c>
      <c r="I41" s="6">
        <v>1.02</v>
      </c>
      <c r="J41" s="7">
        <v>8</v>
      </c>
      <c r="K41" s="6">
        <v>-185</v>
      </c>
      <c r="L41" s="6">
        <v>187.5</v>
      </c>
      <c r="M41" s="6">
        <v>190</v>
      </c>
      <c r="N41" s="6">
        <v>190</v>
      </c>
      <c r="O41" s="7" t="s">
        <v>136</v>
      </c>
      <c r="P41" s="6">
        <v>102.5</v>
      </c>
      <c r="Q41" s="6">
        <v>110</v>
      </c>
      <c r="R41" s="6">
        <v>-115</v>
      </c>
      <c r="S41" s="6">
        <v>110</v>
      </c>
      <c r="T41" s="6">
        <v>300</v>
      </c>
      <c r="U41" s="6">
        <v>227.5</v>
      </c>
      <c r="V41" s="6">
        <v>237.5</v>
      </c>
      <c r="W41" s="6">
        <v>250</v>
      </c>
      <c r="X41" s="6">
        <v>250</v>
      </c>
      <c r="Y41" s="6">
        <v>550</v>
      </c>
      <c r="Z41" s="8">
        <v>378.1800091266632</v>
      </c>
      <c r="AA41" s="8">
        <v>385.7436093091965</v>
      </c>
      <c r="AB41" s="6">
        <v>1</v>
      </c>
      <c r="AC41" s="5" t="s">
        <v>442</v>
      </c>
      <c r="AD41" t="s">
        <v>33</v>
      </c>
      <c r="AE41" s="6" t="s">
        <v>114</v>
      </c>
    </row>
    <row r="42" spans="1:31" ht="12.75">
      <c r="A42" s="4" t="s">
        <v>446</v>
      </c>
      <c r="B42" s="5" t="s">
        <v>65</v>
      </c>
      <c r="C42" s="6" t="s">
        <v>93</v>
      </c>
      <c r="D42" s="6">
        <v>80.91803873542887</v>
      </c>
      <c r="E42" s="6">
        <v>82.5</v>
      </c>
      <c r="F42" s="6">
        <v>78</v>
      </c>
      <c r="G42" s="6">
        <v>0.6779000163078308</v>
      </c>
      <c r="H42" s="6">
        <v>22</v>
      </c>
      <c r="I42" s="6">
        <v>1.01</v>
      </c>
      <c r="J42" s="7">
        <v>8</v>
      </c>
      <c r="K42" s="6">
        <v>182.5</v>
      </c>
      <c r="L42" s="6">
        <v>-190</v>
      </c>
      <c r="M42" s="6">
        <v>195</v>
      </c>
      <c r="N42" s="6">
        <v>195</v>
      </c>
      <c r="O42" s="7" t="s">
        <v>87</v>
      </c>
      <c r="P42" s="6">
        <v>145</v>
      </c>
      <c r="Q42" s="6">
        <v>-152.5</v>
      </c>
      <c r="R42" s="6">
        <v>-152.5</v>
      </c>
      <c r="S42" s="6">
        <v>145</v>
      </c>
      <c r="T42" s="6">
        <v>340</v>
      </c>
      <c r="U42" s="6">
        <v>187.5</v>
      </c>
      <c r="V42" s="6">
        <v>200</v>
      </c>
      <c r="W42" s="6">
        <v>-210</v>
      </c>
      <c r="X42" s="6">
        <v>200</v>
      </c>
      <c r="Y42" s="6">
        <v>540</v>
      </c>
      <c r="Z42" s="8">
        <v>366.06600880622864</v>
      </c>
      <c r="AA42" s="8">
        <v>369.7266688942909</v>
      </c>
      <c r="AB42" s="6">
        <v>1</v>
      </c>
      <c r="AC42" s="5" t="s">
        <v>445</v>
      </c>
      <c r="AD42" t="s">
        <v>33</v>
      </c>
      <c r="AE42" s="6" t="s">
        <v>68</v>
      </c>
    </row>
    <row r="43" spans="1:31" ht="12.75">
      <c r="A43" s="4" t="s">
        <v>448</v>
      </c>
      <c r="B43" s="5" t="s">
        <v>46</v>
      </c>
      <c r="C43" s="6" t="s">
        <v>93</v>
      </c>
      <c r="D43" s="6">
        <v>81.6</v>
      </c>
      <c r="E43" s="6">
        <v>82.5</v>
      </c>
      <c r="F43" s="6">
        <v>240</v>
      </c>
      <c r="G43" s="6">
        <v>0.6743999719619751</v>
      </c>
      <c r="H43" s="6">
        <v>21</v>
      </c>
      <c r="I43" s="6">
        <v>1.02</v>
      </c>
      <c r="J43" s="7">
        <v>10</v>
      </c>
      <c r="K43" s="6">
        <v>175</v>
      </c>
      <c r="L43" s="6">
        <v>-187.5</v>
      </c>
      <c r="M43" s="6">
        <v>-197.5</v>
      </c>
      <c r="N43" s="6">
        <v>175</v>
      </c>
      <c r="O43" s="7" t="s">
        <v>136</v>
      </c>
      <c r="P43" s="6">
        <v>120</v>
      </c>
      <c r="Q43" s="6">
        <v>-132.5</v>
      </c>
      <c r="R43" s="6">
        <v>-132.5</v>
      </c>
      <c r="S43" s="6">
        <v>120</v>
      </c>
      <c r="T43" s="6">
        <v>295</v>
      </c>
      <c r="U43" s="6">
        <v>215</v>
      </c>
      <c r="V43" s="6">
        <v>227.5</v>
      </c>
      <c r="W43" s="6">
        <v>-235</v>
      </c>
      <c r="X43" s="6">
        <v>227.5</v>
      </c>
      <c r="Y43" s="6">
        <v>522.5</v>
      </c>
      <c r="Z43" s="8">
        <v>352.373985350132</v>
      </c>
      <c r="AA43" s="8">
        <v>359.42146505713464</v>
      </c>
      <c r="AB43" s="6">
        <v>1</v>
      </c>
      <c r="AC43" s="5" t="s">
        <v>447</v>
      </c>
      <c r="AD43" t="s">
        <v>33</v>
      </c>
      <c r="AE43" s="6" t="s">
        <v>49</v>
      </c>
    </row>
    <row r="44" spans="1:31" ht="12.75">
      <c r="A44" s="4" t="s">
        <v>450</v>
      </c>
      <c r="B44" s="5" t="s">
        <v>46</v>
      </c>
      <c r="C44" s="6" t="s">
        <v>93</v>
      </c>
      <c r="D44" s="6">
        <v>80.6</v>
      </c>
      <c r="E44" s="6">
        <v>82.5</v>
      </c>
      <c r="F44" s="6">
        <v>247</v>
      </c>
      <c r="G44" s="6">
        <v>0.6794999837875366</v>
      </c>
      <c r="H44" s="6">
        <v>20</v>
      </c>
      <c r="I44" s="6">
        <v>1.03</v>
      </c>
      <c r="J44" s="7">
        <v>9</v>
      </c>
      <c r="K44" s="6">
        <v>160</v>
      </c>
      <c r="L44" s="6">
        <v>-177.5</v>
      </c>
      <c r="M44" s="6">
        <v>-177.5</v>
      </c>
      <c r="N44" s="6">
        <v>160</v>
      </c>
      <c r="O44" s="7" t="s">
        <v>136</v>
      </c>
      <c r="P44" s="6">
        <v>122.5</v>
      </c>
      <c r="Q44" s="6">
        <v>135</v>
      </c>
      <c r="R44" s="6">
        <v>-145</v>
      </c>
      <c r="S44" s="6">
        <v>135</v>
      </c>
      <c r="T44" s="6">
        <v>295</v>
      </c>
      <c r="U44" s="6">
        <v>200</v>
      </c>
      <c r="V44" s="6">
        <v>215</v>
      </c>
      <c r="W44" s="6">
        <v>-227.5</v>
      </c>
      <c r="X44" s="6">
        <v>215</v>
      </c>
      <c r="Y44" s="6">
        <v>510</v>
      </c>
      <c r="Z44" s="8">
        <v>346.5449917316437</v>
      </c>
      <c r="AA44" s="8">
        <v>356.941341483593</v>
      </c>
      <c r="AB44" s="6">
        <v>1</v>
      </c>
      <c r="AC44" s="5" t="s">
        <v>449</v>
      </c>
      <c r="AD44" t="s">
        <v>33</v>
      </c>
      <c r="AE44" s="6" t="s">
        <v>49</v>
      </c>
    </row>
    <row r="45" spans="1:32" ht="12.75">
      <c r="A45" s="4" t="s">
        <v>451</v>
      </c>
      <c r="B45" s="5" t="s">
        <v>36</v>
      </c>
      <c r="C45" s="6" t="s">
        <v>93</v>
      </c>
      <c r="D45" s="6">
        <v>88.5</v>
      </c>
      <c r="E45" s="6">
        <v>90</v>
      </c>
      <c r="F45" s="6">
        <v>158</v>
      </c>
      <c r="G45" s="6">
        <v>0.6439999938011169</v>
      </c>
      <c r="H45" s="6">
        <v>18</v>
      </c>
      <c r="I45" s="6">
        <v>1.06</v>
      </c>
      <c r="J45" s="7">
        <v>7</v>
      </c>
      <c r="K45" s="6">
        <v>305</v>
      </c>
      <c r="L45" s="6">
        <v>317.5</v>
      </c>
      <c r="M45" s="6">
        <v>-325</v>
      </c>
      <c r="N45" s="6">
        <v>317.5</v>
      </c>
      <c r="O45" s="7" t="s">
        <v>201</v>
      </c>
      <c r="P45" s="6">
        <v>160</v>
      </c>
      <c r="Q45" s="6">
        <v>-165</v>
      </c>
      <c r="R45" s="6">
        <v>172.5</v>
      </c>
      <c r="S45" s="6">
        <v>172.5</v>
      </c>
      <c r="T45" s="6">
        <v>490</v>
      </c>
      <c r="U45" s="6">
        <v>322.5</v>
      </c>
      <c r="V45" s="6">
        <v>337.5</v>
      </c>
      <c r="W45" s="6">
        <v>-355</v>
      </c>
      <c r="X45" s="6">
        <v>337.5</v>
      </c>
      <c r="Y45" s="6">
        <v>827.5</v>
      </c>
      <c r="Z45" s="8">
        <v>532.9099948704243</v>
      </c>
      <c r="AA45" s="8">
        <v>564.8845945626498</v>
      </c>
      <c r="AB45" s="6">
        <v>1</v>
      </c>
      <c r="AC45" s="5" t="s">
        <v>452</v>
      </c>
      <c r="AD45" t="s">
        <v>33</v>
      </c>
      <c r="AE45" s="6" t="s">
        <v>34</v>
      </c>
      <c r="AF45">
        <v>12</v>
      </c>
    </row>
    <row r="46" spans="1:32" ht="12.75">
      <c r="A46" s="4" t="s">
        <v>453</v>
      </c>
      <c r="B46" s="5" t="s">
        <v>51</v>
      </c>
      <c r="C46" s="6" t="s">
        <v>93</v>
      </c>
      <c r="D46" s="6">
        <v>88</v>
      </c>
      <c r="E46" s="6">
        <v>90</v>
      </c>
      <c r="F46" s="6">
        <v>102</v>
      </c>
      <c r="G46" s="6">
        <v>0.6459000110626221</v>
      </c>
      <c r="H46" s="6">
        <v>24</v>
      </c>
      <c r="I46" s="6">
        <v>1</v>
      </c>
      <c r="J46" s="7">
        <v>7</v>
      </c>
      <c r="K46" s="6">
        <v>-272.5</v>
      </c>
      <c r="L46" s="6">
        <v>-287.5</v>
      </c>
      <c r="M46" s="6">
        <v>300</v>
      </c>
      <c r="N46" s="6">
        <v>300</v>
      </c>
      <c r="O46" s="7" t="s">
        <v>87</v>
      </c>
      <c r="P46" s="6">
        <v>180</v>
      </c>
      <c r="Q46" s="6">
        <v>190</v>
      </c>
      <c r="R46" s="6">
        <v>197.5</v>
      </c>
      <c r="S46" s="6">
        <v>197.5</v>
      </c>
      <c r="T46" s="6">
        <v>497.5</v>
      </c>
      <c r="U46" s="6">
        <v>-262.5</v>
      </c>
      <c r="V46" s="6">
        <v>282.5</v>
      </c>
      <c r="W46" s="6">
        <v>-295</v>
      </c>
      <c r="X46" s="6">
        <v>282.5</v>
      </c>
      <c r="Y46" s="6">
        <v>780</v>
      </c>
      <c r="Z46" s="8">
        <v>503.8020086288452</v>
      </c>
      <c r="AA46" s="8">
        <v>0</v>
      </c>
      <c r="AB46" s="6">
        <v>1</v>
      </c>
      <c r="AC46" s="5" t="s">
        <v>454</v>
      </c>
      <c r="AD46" t="s">
        <v>33</v>
      </c>
      <c r="AE46" s="6" t="s">
        <v>43</v>
      </c>
      <c r="AF46">
        <v>9</v>
      </c>
    </row>
    <row r="47" spans="1:32" ht="12.75">
      <c r="A47" s="4" t="s">
        <v>455</v>
      </c>
      <c r="B47" s="5" t="s">
        <v>130</v>
      </c>
      <c r="C47" s="6" t="s">
        <v>93</v>
      </c>
      <c r="D47" s="6">
        <v>83.6</v>
      </c>
      <c r="E47" s="6">
        <v>90</v>
      </c>
      <c r="F47" s="6">
        <v>123</v>
      </c>
      <c r="G47" s="6">
        <v>0.6646999716758728</v>
      </c>
      <c r="H47" s="6">
        <v>21</v>
      </c>
      <c r="I47" s="6">
        <v>1.02</v>
      </c>
      <c r="J47" s="7">
        <v>8</v>
      </c>
      <c r="K47" s="6">
        <v>265</v>
      </c>
      <c r="L47" s="6">
        <v>285</v>
      </c>
      <c r="M47" s="6">
        <v>292.5</v>
      </c>
      <c r="N47" s="6">
        <v>292.5</v>
      </c>
      <c r="O47" s="7" t="s">
        <v>239</v>
      </c>
      <c r="P47" s="6">
        <v>175</v>
      </c>
      <c r="Q47" s="6">
        <v>-187.5</v>
      </c>
      <c r="R47" s="6">
        <v>190</v>
      </c>
      <c r="S47" s="6">
        <v>190</v>
      </c>
      <c r="T47" s="6">
        <v>482.5</v>
      </c>
      <c r="U47" s="6">
        <v>265</v>
      </c>
      <c r="V47" s="6">
        <v>280</v>
      </c>
      <c r="W47" s="6">
        <v>-292.5</v>
      </c>
      <c r="X47" s="6">
        <v>280</v>
      </c>
      <c r="Y47" s="6">
        <v>762.5</v>
      </c>
      <c r="Z47" s="8">
        <v>506.833728402853</v>
      </c>
      <c r="AA47" s="8">
        <v>516.9704029709101</v>
      </c>
      <c r="AB47" s="6">
        <v>1</v>
      </c>
      <c r="AC47" s="5" t="s">
        <v>456</v>
      </c>
      <c r="AD47" t="s">
        <v>33</v>
      </c>
      <c r="AE47" s="6" t="s">
        <v>34</v>
      </c>
      <c r="AF47">
        <v>8</v>
      </c>
    </row>
    <row r="48" spans="1:32" ht="12.75">
      <c r="A48" s="4" t="s">
        <v>457</v>
      </c>
      <c r="B48" s="5" t="s">
        <v>28</v>
      </c>
      <c r="C48" s="6" t="s">
        <v>93</v>
      </c>
      <c r="D48" s="6">
        <v>88.8</v>
      </c>
      <c r="E48" s="6">
        <v>90</v>
      </c>
      <c r="F48" s="6">
        <v>258</v>
      </c>
      <c r="G48" s="6">
        <v>0.642799973487854</v>
      </c>
      <c r="H48" s="6">
        <v>23</v>
      </c>
      <c r="I48" s="6">
        <v>1</v>
      </c>
      <c r="J48" s="7">
        <v>7</v>
      </c>
      <c r="K48" s="6">
        <v>272.5</v>
      </c>
      <c r="L48" s="6">
        <v>290</v>
      </c>
      <c r="M48" s="6">
        <v>305</v>
      </c>
      <c r="N48" s="6">
        <v>305</v>
      </c>
      <c r="O48" s="7" t="s">
        <v>87</v>
      </c>
      <c r="P48" s="6">
        <v>-160</v>
      </c>
      <c r="Q48" s="6">
        <v>165</v>
      </c>
      <c r="R48" s="6">
        <v>-172.5</v>
      </c>
      <c r="S48" s="6">
        <v>165</v>
      </c>
      <c r="T48" s="6">
        <v>470</v>
      </c>
      <c r="U48" s="6">
        <v>272.5</v>
      </c>
      <c r="V48" s="6">
        <v>-290</v>
      </c>
      <c r="W48" s="6">
        <v>-295</v>
      </c>
      <c r="X48" s="6">
        <v>272.5</v>
      </c>
      <c r="Y48" s="6">
        <v>742.5</v>
      </c>
      <c r="Z48" s="8">
        <v>477.2789803147316</v>
      </c>
      <c r="AA48" s="8">
        <v>477.2789803147316</v>
      </c>
      <c r="AB48" s="6">
        <v>1</v>
      </c>
      <c r="AC48" s="5" t="s">
        <v>458</v>
      </c>
      <c r="AD48" t="s">
        <v>33</v>
      </c>
      <c r="AE48" s="6" t="s">
        <v>34</v>
      </c>
      <c r="AF48">
        <v>7</v>
      </c>
    </row>
    <row r="49" spans="1:32" ht="12.75">
      <c r="A49" s="4" t="s">
        <v>459</v>
      </c>
      <c r="B49" s="5" t="s">
        <v>46</v>
      </c>
      <c r="C49" s="6" t="s">
        <v>93</v>
      </c>
      <c r="D49" s="6">
        <v>90</v>
      </c>
      <c r="E49" s="6">
        <v>90</v>
      </c>
      <c r="F49" s="6">
        <v>89.1</v>
      </c>
      <c r="G49" s="6">
        <v>0.6384000182151794</v>
      </c>
      <c r="H49" s="6">
        <v>22</v>
      </c>
      <c r="I49" s="6">
        <v>1.01</v>
      </c>
      <c r="J49" s="7" t="s">
        <v>460</v>
      </c>
      <c r="K49" s="6">
        <v>-250</v>
      </c>
      <c r="L49" s="6">
        <v>-250</v>
      </c>
      <c r="M49" s="6">
        <v>260</v>
      </c>
      <c r="N49" s="6">
        <v>260</v>
      </c>
      <c r="O49" s="7" t="s">
        <v>136</v>
      </c>
      <c r="P49" s="6">
        <v>185</v>
      </c>
      <c r="Q49" s="6">
        <v>-195</v>
      </c>
      <c r="R49" s="6">
        <v>202.5</v>
      </c>
      <c r="S49" s="6">
        <v>202.5</v>
      </c>
      <c r="T49" s="6">
        <v>462.5</v>
      </c>
      <c r="U49" s="6">
        <v>-262.5</v>
      </c>
      <c r="V49" s="6">
        <v>-272.5</v>
      </c>
      <c r="W49" s="6">
        <v>272.5</v>
      </c>
      <c r="X49" s="6">
        <v>272.5</v>
      </c>
      <c r="Y49" s="6">
        <v>735</v>
      </c>
      <c r="Z49" s="8">
        <v>469.2240133881569</v>
      </c>
      <c r="AA49" s="8">
        <v>473.91625352203846</v>
      </c>
      <c r="AB49" s="6">
        <v>1</v>
      </c>
      <c r="AC49" s="5" t="s">
        <v>461</v>
      </c>
      <c r="AD49" t="s">
        <v>33</v>
      </c>
      <c r="AE49" s="6" t="s">
        <v>49</v>
      </c>
      <c r="AF49">
        <v>6</v>
      </c>
    </row>
    <row r="50" spans="1:32" ht="12.75">
      <c r="A50" s="4" t="s">
        <v>462</v>
      </c>
      <c r="B50" s="5" t="s">
        <v>463</v>
      </c>
      <c r="C50" s="6" t="s">
        <v>93</v>
      </c>
      <c r="D50" s="6">
        <v>89.6</v>
      </c>
      <c r="E50" s="6">
        <v>90</v>
      </c>
      <c r="F50" s="6">
        <v>141</v>
      </c>
      <c r="G50" s="6">
        <v>0.6398000121116638</v>
      </c>
      <c r="H50" s="6">
        <v>21</v>
      </c>
      <c r="I50" s="6">
        <v>1.02</v>
      </c>
      <c r="J50" s="7">
        <v>8</v>
      </c>
      <c r="K50" s="6">
        <v>247.5</v>
      </c>
      <c r="L50" s="6">
        <v>-257.5</v>
      </c>
      <c r="M50" s="6">
        <v>257.5</v>
      </c>
      <c r="N50" s="6">
        <v>257.5</v>
      </c>
      <c r="O50" s="7">
        <v>6</v>
      </c>
      <c r="P50" s="6">
        <v>175</v>
      </c>
      <c r="Q50" s="6">
        <v>185</v>
      </c>
      <c r="R50" s="6">
        <v>190</v>
      </c>
      <c r="S50" s="6">
        <v>190</v>
      </c>
      <c r="T50" s="6">
        <v>447.5</v>
      </c>
      <c r="U50" s="6">
        <v>242.5</v>
      </c>
      <c r="V50" s="6">
        <v>257.5</v>
      </c>
      <c r="W50" s="6">
        <v>-265</v>
      </c>
      <c r="X50" s="6">
        <v>257.5</v>
      </c>
      <c r="Y50" s="6">
        <v>705</v>
      </c>
      <c r="Z50" s="8">
        <v>451.059008538723</v>
      </c>
      <c r="AA50" s="8">
        <v>460.08018870949746</v>
      </c>
      <c r="AB50" s="6">
        <v>1</v>
      </c>
      <c r="AC50" s="5" t="s">
        <v>464</v>
      </c>
      <c r="AD50" t="s">
        <v>33</v>
      </c>
      <c r="AE50" s="6" t="s">
        <v>43</v>
      </c>
      <c r="AF50">
        <v>5</v>
      </c>
    </row>
    <row r="51" spans="1:32" ht="12.75">
      <c r="A51" s="4" t="s">
        <v>465</v>
      </c>
      <c r="B51" s="5" t="s">
        <v>108</v>
      </c>
      <c r="C51" s="6" t="s">
        <v>93</v>
      </c>
      <c r="D51" s="6">
        <v>88</v>
      </c>
      <c r="E51" s="6">
        <v>90</v>
      </c>
      <c r="F51" s="6">
        <v>36</v>
      </c>
      <c r="G51" s="6">
        <v>0.6459000110626221</v>
      </c>
      <c r="H51" s="6">
        <v>19</v>
      </c>
      <c r="I51" s="6">
        <v>1.04</v>
      </c>
      <c r="J51" s="7">
        <v>9</v>
      </c>
      <c r="K51" s="6">
        <v>242.5</v>
      </c>
      <c r="L51" s="6">
        <v>250</v>
      </c>
      <c r="M51" s="6">
        <v>262.5</v>
      </c>
      <c r="N51" s="6">
        <v>262.5</v>
      </c>
      <c r="O51" s="7" t="s">
        <v>466</v>
      </c>
      <c r="P51" s="6">
        <v>142.5</v>
      </c>
      <c r="Q51" s="6">
        <v>155</v>
      </c>
      <c r="R51" s="6">
        <v>-162.5</v>
      </c>
      <c r="S51" s="6">
        <v>155</v>
      </c>
      <c r="T51" s="6">
        <v>417.5</v>
      </c>
      <c r="U51" s="6">
        <v>215</v>
      </c>
      <c r="V51" s="6">
        <v>260</v>
      </c>
      <c r="W51" s="6">
        <v>282.5</v>
      </c>
      <c r="X51" s="6">
        <v>282.5</v>
      </c>
      <c r="Y51" s="6">
        <v>700</v>
      </c>
      <c r="Z51" s="8">
        <v>452.13000774383545</v>
      </c>
      <c r="AA51" s="8">
        <v>470.21520805358887</v>
      </c>
      <c r="AB51" s="6">
        <v>1</v>
      </c>
      <c r="AC51" s="5" t="s">
        <v>467</v>
      </c>
      <c r="AD51" t="s">
        <v>33</v>
      </c>
      <c r="AE51" s="6" t="s">
        <v>74</v>
      </c>
      <c r="AF51">
        <v>4</v>
      </c>
    </row>
    <row r="52" spans="1:32" ht="12.75">
      <c r="A52" s="4" t="s">
        <v>468</v>
      </c>
      <c r="B52" s="5" t="s">
        <v>28</v>
      </c>
      <c r="C52" s="6" t="s">
        <v>93</v>
      </c>
      <c r="D52" s="6">
        <v>86.8</v>
      </c>
      <c r="E52" s="6">
        <v>90</v>
      </c>
      <c r="F52" s="6">
        <v>125</v>
      </c>
      <c r="G52" s="6">
        <v>0.6506999731063843</v>
      </c>
      <c r="H52" s="6">
        <v>18</v>
      </c>
      <c r="I52" s="6">
        <v>1.06</v>
      </c>
      <c r="J52" s="7">
        <v>6</v>
      </c>
      <c r="K52" s="6">
        <v>260</v>
      </c>
      <c r="L52" s="6">
        <v>-262.5</v>
      </c>
      <c r="M52" s="6">
        <v>300</v>
      </c>
      <c r="N52" s="6">
        <v>300</v>
      </c>
      <c r="O52" s="7" t="s">
        <v>87</v>
      </c>
      <c r="P52" s="6">
        <v>145</v>
      </c>
      <c r="Q52" s="6">
        <v>160</v>
      </c>
      <c r="R52" s="6">
        <v>-175</v>
      </c>
      <c r="S52" s="6">
        <v>160</v>
      </c>
      <c r="T52" s="6">
        <v>460</v>
      </c>
      <c r="U52" s="6">
        <v>227.5</v>
      </c>
      <c r="V52" s="6">
        <v>237.5</v>
      </c>
      <c r="W52" s="6">
        <v>-250</v>
      </c>
      <c r="X52" s="6">
        <v>237.5</v>
      </c>
      <c r="Y52" s="6">
        <v>697.5</v>
      </c>
      <c r="Z52" s="8">
        <v>453.86323124170303</v>
      </c>
      <c r="AA52" s="8">
        <v>481.09502511620525</v>
      </c>
      <c r="AB52" s="6">
        <v>1</v>
      </c>
      <c r="AC52" s="5" t="s">
        <v>469</v>
      </c>
      <c r="AD52" t="s">
        <v>33</v>
      </c>
      <c r="AE52" s="6" t="s">
        <v>34</v>
      </c>
      <c r="AF52">
        <v>3</v>
      </c>
    </row>
    <row r="53" spans="1:32" ht="12.75">
      <c r="A53" s="4" t="s">
        <v>470</v>
      </c>
      <c r="B53" s="5" t="s">
        <v>91</v>
      </c>
      <c r="C53" s="6" t="s">
        <v>93</v>
      </c>
      <c r="D53" s="6">
        <v>87.9</v>
      </c>
      <c r="E53" s="6">
        <v>90</v>
      </c>
      <c r="F53" s="6">
        <v>171</v>
      </c>
      <c r="G53" s="6">
        <v>0.6463000178337097</v>
      </c>
      <c r="H53" s="6">
        <v>21</v>
      </c>
      <c r="I53" s="6">
        <v>1.02</v>
      </c>
      <c r="J53" s="7">
        <v>7</v>
      </c>
      <c r="K53" s="6">
        <v>217.5</v>
      </c>
      <c r="L53" s="6">
        <v>240</v>
      </c>
      <c r="M53" s="6">
        <v>272.5</v>
      </c>
      <c r="N53" s="6">
        <v>272.5</v>
      </c>
      <c r="O53" s="7" t="s">
        <v>280</v>
      </c>
      <c r="P53" s="6">
        <v>165</v>
      </c>
      <c r="Q53" s="6">
        <v>172.5</v>
      </c>
      <c r="R53" s="6">
        <v>182.5</v>
      </c>
      <c r="S53" s="6">
        <v>182.5</v>
      </c>
      <c r="T53" s="6">
        <v>455</v>
      </c>
      <c r="U53" s="6">
        <v>-217.5</v>
      </c>
      <c r="V53" s="6">
        <v>240</v>
      </c>
      <c r="W53" s="6">
        <v>-255</v>
      </c>
      <c r="X53" s="6">
        <v>240</v>
      </c>
      <c r="Y53" s="6">
        <v>695</v>
      </c>
      <c r="Z53" s="8">
        <v>449.17851239442825</v>
      </c>
      <c r="AA53" s="8">
        <v>458.1620826423168</v>
      </c>
      <c r="AB53" s="6">
        <v>1</v>
      </c>
      <c r="AC53" s="5" t="s">
        <v>471</v>
      </c>
      <c r="AD53" t="s">
        <v>33</v>
      </c>
      <c r="AE53" s="6" t="s">
        <v>90</v>
      </c>
      <c r="AF53">
        <v>2</v>
      </c>
    </row>
    <row r="54" spans="1:31" ht="12.75">
      <c r="A54" s="4" t="s">
        <v>472</v>
      </c>
      <c r="B54" s="5" t="s">
        <v>91</v>
      </c>
      <c r="C54" s="6" t="s">
        <v>93</v>
      </c>
      <c r="D54" s="6">
        <v>88.9</v>
      </c>
      <c r="E54" s="6">
        <v>90</v>
      </c>
      <c r="F54" s="6">
        <v>172</v>
      </c>
      <c r="G54" s="6">
        <v>0.6424000263214111</v>
      </c>
      <c r="H54" s="6">
        <v>23</v>
      </c>
      <c r="I54" s="6">
        <v>1</v>
      </c>
      <c r="J54" s="7">
        <v>8</v>
      </c>
      <c r="K54" s="6">
        <v>235</v>
      </c>
      <c r="L54" s="6">
        <v>-247.5</v>
      </c>
      <c r="M54" s="6">
        <v>247.5</v>
      </c>
      <c r="N54" s="6">
        <v>247.5</v>
      </c>
      <c r="O54" s="7" t="s">
        <v>136</v>
      </c>
      <c r="P54" s="6">
        <v>160</v>
      </c>
      <c r="Q54" s="6">
        <v>167.5</v>
      </c>
      <c r="R54" s="6">
        <v>-175</v>
      </c>
      <c r="S54" s="6">
        <v>167.5</v>
      </c>
      <c r="T54" s="6">
        <v>415</v>
      </c>
      <c r="U54" s="6">
        <v>260</v>
      </c>
      <c r="V54" s="6">
        <v>277.5</v>
      </c>
      <c r="W54" s="6">
        <v>-295</v>
      </c>
      <c r="X54" s="6">
        <v>277.5</v>
      </c>
      <c r="Y54" s="6">
        <v>692.5</v>
      </c>
      <c r="Z54" s="8">
        <v>444.8620182275772</v>
      </c>
      <c r="AA54" s="8">
        <v>444.8620182275772</v>
      </c>
      <c r="AB54" s="6">
        <v>1</v>
      </c>
      <c r="AC54" s="5" t="s">
        <v>473</v>
      </c>
      <c r="AD54" t="s">
        <v>33</v>
      </c>
      <c r="AE54" s="6" t="s">
        <v>90</v>
      </c>
    </row>
    <row r="55" spans="1:31" ht="12.75">
      <c r="A55" s="4" t="s">
        <v>474</v>
      </c>
      <c r="B55" s="5" t="s">
        <v>475</v>
      </c>
      <c r="C55" s="6" t="s">
        <v>93</v>
      </c>
      <c r="D55" s="6">
        <v>87.1</v>
      </c>
      <c r="E55" s="6">
        <v>90</v>
      </c>
      <c r="F55" s="6">
        <v>167</v>
      </c>
      <c r="G55" s="6">
        <v>0.6495000123977661</v>
      </c>
      <c r="H55" s="6">
        <v>24</v>
      </c>
      <c r="I55" s="6">
        <v>1</v>
      </c>
      <c r="J55" s="7">
        <v>8</v>
      </c>
      <c r="K55" s="6">
        <v>237.5</v>
      </c>
      <c r="L55" s="6">
        <v>255</v>
      </c>
      <c r="M55" s="6">
        <v>-275</v>
      </c>
      <c r="N55" s="6">
        <v>255</v>
      </c>
      <c r="O55" s="7" t="s">
        <v>87</v>
      </c>
      <c r="P55" s="6">
        <v>175</v>
      </c>
      <c r="Q55" s="6">
        <v>182.5</v>
      </c>
      <c r="R55" s="6">
        <v>-195</v>
      </c>
      <c r="S55" s="6">
        <v>182.5</v>
      </c>
      <c r="T55" s="6">
        <v>437.5</v>
      </c>
      <c r="U55" s="6">
        <v>237.5</v>
      </c>
      <c r="V55" s="6">
        <v>242.5</v>
      </c>
      <c r="W55" s="6">
        <v>247.5</v>
      </c>
      <c r="X55" s="6">
        <v>247.5</v>
      </c>
      <c r="Y55" s="6">
        <v>685</v>
      </c>
      <c r="Z55" s="8">
        <v>444.9075084924698</v>
      </c>
      <c r="AA55" s="8">
        <v>0</v>
      </c>
      <c r="AB55" s="6">
        <v>1</v>
      </c>
      <c r="AC55" s="5" t="s">
        <v>476</v>
      </c>
      <c r="AD55" t="s">
        <v>33</v>
      </c>
      <c r="AE55" s="6" t="s">
        <v>34</v>
      </c>
    </row>
    <row r="56" spans="1:31" ht="12.75">
      <c r="A56" s="4" t="s">
        <v>477</v>
      </c>
      <c r="B56" s="5" t="s">
        <v>58</v>
      </c>
      <c r="C56" s="6" t="s">
        <v>93</v>
      </c>
      <c r="D56" s="6">
        <v>89.5</v>
      </c>
      <c r="E56" s="6">
        <v>90</v>
      </c>
      <c r="F56" s="6">
        <v>61</v>
      </c>
      <c r="G56" s="6">
        <v>0.6402000188827515</v>
      </c>
      <c r="H56" s="6">
        <v>22</v>
      </c>
      <c r="I56" s="6">
        <v>1.01</v>
      </c>
      <c r="J56" s="7">
        <v>8</v>
      </c>
      <c r="K56" s="6">
        <v>252.5</v>
      </c>
      <c r="L56" s="6">
        <v>265</v>
      </c>
      <c r="M56" s="6">
        <v>280</v>
      </c>
      <c r="N56" s="6">
        <v>280</v>
      </c>
      <c r="O56" s="7" t="s">
        <v>87</v>
      </c>
      <c r="P56" s="6">
        <v>167.5</v>
      </c>
      <c r="Q56" s="6">
        <v>-180</v>
      </c>
      <c r="R56" s="6">
        <v>-180</v>
      </c>
      <c r="S56" s="6">
        <v>167.5</v>
      </c>
      <c r="T56" s="6">
        <v>447.5</v>
      </c>
      <c r="U56" s="6">
        <v>205</v>
      </c>
      <c r="V56" s="6">
        <v>222.5</v>
      </c>
      <c r="W56" s="6">
        <v>-260</v>
      </c>
      <c r="X56" s="6">
        <v>222.5</v>
      </c>
      <c r="Y56" s="6">
        <v>670</v>
      </c>
      <c r="Z56" s="8">
        <v>428.9340126514435</v>
      </c>
      <c r="AA56" s="8">
        <v>433.2233527779579</v>
      </c>
      <c r="AB56" s="6">
        <v>1</v>
      </c>
      <c r="AC56" s="5" t="s">
        <v>478</v>
      </c>
      <c r="AD56" t="s">
        <v>33</v>
      </c>
      <c r="AE56" s="6" t="s">
        <v>43</v>
      </c>
    </row>
    <row r="57" spans="1:31" ht="12.75">
      <c r="A57" s="4" t="s">
        <v>479</v>
      </c>
      <c r="B57" s="5" t="s">
        <v>480</v>
      </c>
      <c r="C57" s="6" t="s">
        <v>93</v>
      </c>
      <c r="D57" s="6">
        <v>89.1</v>
      </c>
      <c r="E57" s="6">
        <v>90</v>
      </c>
      <c r="F57" s="6">
        <v>214</v>
      </c>
      <c r="G57" s="6">
        <v>0.641700029373169</v>
      </c>
      <c r="H57" s="6">
        <v>19</v>
      </c>
      <c r="I57" s="6">
        <v>1.04</v>
      </c>
      <c r="J57" s="7">
        <v>8</v>
      </c>
      <c r="K57" s="6">
        <v>-250</v>
      </c>
      <c r="L57" s="6">
        <v>250</v>
      </c>
      <c r="M57" s="6">
        <v>-265</v>
      </c>
      <c r="N57" s="6">
        <v>250</v>
      </c>
      <c r="O57" s="7" t="s">
        <v>87</v>
      </c>
      <c r="P57" s="6">
        <v>-167.5</v>
      </c>
      <c r="Q57" s="6">
        <v>-167.5</v>
      </c>
      <c r="R57" s="6">
        <v>167.5</v>
      </c>
      <c r="S57" s="6">
        <v>167.5</v>
      </c>
      <c r="T57" s="6">
        <v>417.5</v>
      </c>
      <c r="U57" s="6">
        <v>240</v>
      </c>
      <c r="V57" s="6">
        <v>-252.5</v>
      </c>
      <c r="W57" s="6">
        <v>-252.5</v>
      </c>
      <c r="X57" s="6">
        <v>240</v>
      </c>
      <c r="Y57" s="6">
        <v>657.5</v>
      </c>
      <c r="Z57" s="8">
        <v>421.9177693128586</v>
      </c>
      <c r="AA57" s="8">
        <v>438.7944800853729</v>
      </c>
      <c r="AB57" s="6">
        <v>1</v>
      </c>
      <c r="AC57" s="5" t="s">
        <v>481</v>
      </c>
      <c r="AD57" t="s">
        <v>33</v>
      </c>
      <c r="AE57" s="6" t="s">
        <v>79</v>
      </c>
    </row>
    <row r="58" spans="1:31" ht="12.75">
      <c r="A58" s="4" t="s">
        <v>482</v>
      </c>
      <c r="B58" s="5" t="s">
        <v>54</v>
      </c>
      <c r="C58" s="6" t="s">
        <v>93</v>
      </c>
      <c r="D58" s="6">
        <v>87.5</v>
      </c>
      <c r="E58" s="6">
        <v>90</v>
      </c>
      <c r="F58" s="6">
        <v>181</v>
      </c>
      <c r="G58" s="6">
        <v>0.6478999853134155</v>
      </c>
      <c r="H58" s="6">
        <v>21</v>
      </c>
      <c r="I58" s="6">
        <v>1.02</v>
      </c>
      <c r="J58" s="7">
        <v>7</v>
      </c>
      <c r="K58" s="6">
        <v>245</v>
      </c>
      <c r="L58" s="6">
        <v>260</v>
      </c>
      <c r="M58" s="6">
        <v>-272.5</v>
      </c>
      <c r="N58" s="6">
        <v>260</v>
      </c>
      <c r="O58" s="7" t="s">
        <v>87</v>
      </c>
      <c r="P58" s="6">
        <v>-137.5</v>
      </c>
      <c r="Q58" s="6">
        <v>140</v>
      </c>
      <c r="R58" s="6">
        <v>147.5</v>
      </c>
      <c r="S58" s="6">
        <v>147.5</v>
      </c>
      <c r="T58" s="6">
        <v>407.5</v>
      </c>
      <c r="U58" s="6">
        <v>245</v>
      </c>
      <c r="V58" s="6">
        <v>-255</v>
      </c>
      <c r="W58" s="6">
        <v>-255</v>
      </c>
      <c r="X58" s="6">
        <v>245</v>
      </c>
      <c r="Y58" s="6">
        <v>652.5</v>
      </c>
      <c r="Z58" s="8">
        <v>422.75474041700363</v>
      </c>
      <c r="AA58" s="8">
        <v>431.20983522534374</v>
      </c>
      <c r="AB58" s="6">
        <v>1</v>
      </c>
      <c r="AC58" s="5" t="s">
        <v>483</v>
      </c>
      <c r="AD58" t="s">
        <v>33</v>
      </c>
      <c r="AE58" s="6" t="s">
        <v>56</v>
      </c>
    </row>
    <row r="59" spans="1:31" ht="12.75">
      <c r="A59" s="4" t="s">
        <v>484</v>
      </c>
      <c r="B59" s="5" t="s">
        <v>40</v>
      </c>
      <c r="C59" s="6" t="s">
        <v>93</v>
      </c>
      <c r="D59" s="6">
        <v>87.2</v>
      </c>
      <c r="E59" s="6">
        <v>90</v>
      </c>
      <c r="F59" s="6">
        <v>26</v>
      </c>
      <c r="G59" s="6">
        <v>0.6491000056266785</v>
      </c>
      <c r="H59" s="6">
        <v>18</v>
      </c>
      <c r="I59" s="6">
        <v>1.06</v>
      </c>
      <c r="J59" s="7">
        <v>8</v>
      </c>
      <c r="K59" s="6">
        <v>220</v>
      </c>
      <c r="L59" s="6">
        <v>232.5</v>
      </c>
      <c r="M59" s="6">
        <v>245</v>
      </c>
      <c r="N59" s="6">
        <v>245</v>
      </c>
      <c r="O59" s="7" t="s">
        <v>136</v>
      </c>
      <c r="P59" s="6">
        <v>140</v>
      </c>
      <c r="Q59" s="6">
        <v>-150</v>
      </c>
      <c r="R59" s="6">
        <v>150</v>
      </c>
      <c r="S59" s="6">
        <v>150</v>
      </c>
      <c r="T59" s="6">
        <v>395</v>
      </c>
      <c r="U59" s="6">
        <v>225</v>
      </c>
      <c r="V59" s="6">
        <v>-245</v>
      </c>
      <c r="W59" s="6">
        <v>-245</v>
      </c>
      <c r="X59" s="6">
        <v>225</v>
      </c>
      <c r="Y59" s="6">
        <v>620</v>
      </c>
      <c r="Z59" s="8">
        <v>402.44200348854065</v>
      </c>
      <c r="AA59" s="8">
        <v>426.58852369785313</v>
      </c>
      <c r="AB59" s="6">
        <v>1</v>
      </c>
      <c r="AC59" s="5" t="s">
        <v>485</v>
      </c>
      <c r="AD59" t="s">
        <v>33</v>
      </c>
      <c r="AE59" s="6" t="s">
        <v>43</v>
      </c>
    </row>
    <row r="60" spans="1:31" ht="12.75">
      <c r="A60" s="4" t="s">
        <v>486</v>
      </c>
      <c r="B60" s="5" t="s">
        <v>487</v>
      </c>
      <c r="C60" s="6" t="s">
        <v>93</v>
      </c>
      <c r="D60" s="6">
        <v>89.5</v>
      </c>
      <c r="E60" s="6">
        <v>90</v>
      </c>
      <c r="F60" s="6">
        <v>211</v>
      </c>
      <c r="G60" s="6">
        <v>0.6402000188827515</v>
      </c>
      <c r="H60" s="6">
        <v>25</v>
      </c>
      <c r="I60" s="6">
        <v>1</v>
      </c>
      <c r="J60" s="7">
        <v>11</v>
      </c>
      <c r="K60" s="6">
        <v>-197.5</v>
      </c>
      <c r="L60" s="6">
        <v>207.5</v>
      </c>
      <c r="M60" s="6">
        <v>215</v>
      </c>
      <c r="N60" s="6">
        <v>215</v>
      </c>
      <c r="O60" s="7" t="s">
        <v>136</v>
      </c>
      <c r="P60" s="6">
        <v>125</v>
      </c>
      <c r="Q60" s="6">
        <v>130</v>
      </c>
      <c r="R60" s="6">
        <v>-132.5</v>
      </c>
      <c r="S60" s="6">
        <v>130</v>
      </c>
      <c r="T60" s="6">
        <v>345</v>
      </c>
      <c r="U60" s="6">
        <v>250</v>
      </c>
      <c r="V60" s="6">
        <v>-272.5</v>
      </c>
      <c r="W60" s="6">
        <v>272.5</v>
      </c>
      <c r="X60" s="6">
        <v>272.5</v>
      </c>
      <c r="Y60" s="6">
        <v>617.5</v>
      </c>
      <c r="Z60" s="8">
        <v>395.32351166009903</v>
      </c>
      <c r="AA60" s="8">
        <v>0</v>
      </c>
      <c r="AB60" s="6">
        <v>1</v>
      </c>
      <c r="AC60" s="5" t="s">
        <v>488</v>
      </c>
      <c r="AD60" t="s">
        <v>33</v>
      </c>
      <c r="AE60" s="6" t="s">
        <v>90</v>
      </c>
    </row>
    <row r="61" spans="1:31" ht="12.75">
      <c r="A61" s="4" t="s">
        <v>489</v>
      </c>
      <c r="B61" s="5" t="s">
        <v>58</v>
      </c>
      <c r="C61" s="6" t="s">
        <v>93</v>
      </c>
      <c r="D61" s="6">
        <v>87.2</v>
      </c>
      <c r="E61" s="6">
        <v>90</v>
      </c>
      <c r="F61" s="6">
        <v>196</v>
      </c>
      <c r="G61" s="6">
        <v>0.6491000056266785</v>
      </c>
      <c r="H61" s="6">
        <v>19</v>
      </c>
      <c r="I61" s="6">
        <v>1.04</v>
      </c>
      <c r="J61" s="7">
        <v>5</v>
      </c>
      <c r="K61" s="6">
        <v>217.5</v>
      </c>
      <c r="L61" s="6">
        <v>232.5</v>
      </c>
      <c r="M61" s="6">
        <v>252.5</v>
      </c>
      <c r="N61" s="6">
        <v>252.5</v>
      </c>
      <c r="O61" s="7" t="s">
        <v>369</v>
      </c>
      <c r="P61" s="6">
        <v>-145</v>
      </c>
      <c r="Q61" s="6">
        <v>145</v>
      </c>
      <c r="R61" s="6">
        <v>150</v>
      </c>
      <c r="S61" s="6">
        <v>150</v>
      </c>
      <c r="T61" s="6">
        <v>402.5</v>
      </c>
      <c r="U61" s="6">
        <v>185</v>
      </c>
      <c r="V61" s="6">
        <v>197.5</v>
      </c>
      <c r="W61" s="6">
        <v>212.5</v>
      </c>
      <c r="X61" s="6">
        <v>212.5</v>
      </c>
      <c r="Y61" s="6">
        <v>615</v>
      </c>
      <c r="Z61" s="8">
        <v>399.19650346040726</v>
      </c>
      <c r="AA61" s="8">
        <v>415.16436359882357</v>
      </c>
      <c r="AB61" s="6">
        <v>1</v>
      </c>
      <c r="AC61" s="5" t="s">
        <v>490</v>
      </c>
      <c r="AD61" t="s">
        <v>33</v>
      </c>
      <c r="AE61" s="6" t="s">
        <v>43</v>
      </c>
    </row>
    <row r="62" spans="1:31" ht="12.75">
      <c r="A62" s="4" t="s">
        <v>491</v>
      </c>
      <c r="B62" s="5" t="s">
        <v>51</v>
      </c>
      <c r="C62" s="6" t="s">
        <v>93</v>
      </c>
      <c r="D62" s="6">
        <v>87.5</v>
      </c>
      <c r="E62" s="6">
        <v>90</v>
      </c>
      <c r="F62" s="6">
        <v>83</v>
      </c>
      <c r="G62" s="6">
        <v>0.6478999853134155</v>
      </c>
      <c r="H62" s="6">
        <v>21</v>
      </c>
      <c r="I62" s="6">
        <v>1.02</v>
      </c>
      <c r="J62" s="7">
        <v>8</v>
      </c>
      <c r="K62" s="6">
        <v>210</v>
      </c>
      <c r="L62" s="6">
        <v>222.5</v>
      </c>
      <c r="M62" s="6">
        <v>227.5</v>
      </c>
      <c r="N62" s="6">
        <v>227.5</v>
      </c>
      <c r="O62" s="7" t="s">
        <v>136</v>
      </c>
      <c r="P62" s="6">
        <v>-142.5</v>
      </c>
      <c r="Q62" s="6">
        <v>145</v>
      </c>
      <c r="R62" s="6">
        <v>-147.5</v>
      </c>
      <c r="S62" s="6">
        <v>145</v>
      </c>
      <c r="T62" s="6">
        <v>372.5</v>
      </c>
      <c r="U62" s="6">
        <v>220</v>
      </c>
      <c r="V62" s="6">
        <v>232.5</v>
      </c>
      <c r="W62" s="6">
        <v>242.5</v>
      </c>
      <c r="X62" s="6">
        <v>242.5</v>
      </c>
      <c r="Y62" s="6">
        <v>615</v>
      </c>
      <c r="Z62" s="8">
        <v>398.45849096775055</v>
      </c>
      <c r="AA62" s="8">
        <v>406.4276607871056</v>
      </c>
      <c r="AB62" s="6">
        <v>1</v>
      </c>
      <c r="AC62" s="5" t="s">
        <v>492</v>
      </c>
      <c r="AD62" t="s">
        <v>33</v>
      </c>
      <c r="AE62" s="6" t="s">
        <v>43</v>
      </c>
    </row>
    <row r="63" spans="1:31" ht="12.75">
      <c r="A63" s="4" t="s">
        <v>493</v>
      </c>
      <c r="B63" s="5" t="s">
        <v>40</v>
      </c>
      <c r="C63" s="6" t="s">
        <v>93</v>
      </c>
      <c r="D63" s="6">
        <v>89</v>
      </c>
      <c r="E63" s="6">
        <v>90</v>
      </c>
      <c r="F63" s="6">
        <v>25</v>
      </c>
      <c r="G63" s="6">
        <v>0.6420999765396118</v>
      </c>
      <c r="H63" s="6">
        <v>20</v>
      </c>
      <c r="I63" s="6">
        <v>1.03</v>
      </c>
      <c r="J63" s="7">
        <v>10</v>
      </c>
      <c r="K63" s="6">
        <v>227.5</v>
      </c>
      <c r="L63" s="6">
        <v>242.5</v>
      </c>
      <c r="M63" s="6">
        <v>252.5</v>
      </c>
      <c r="N63" s="6">
        <v>252.5</v>
      </c>
      <c r="O63" s="7" t="s">
        <v>366</v>
      </c>
      <c r="P63" s="6">
        <v>-137.5</v>
      </c>
      <c r="Q63" s="6">
        <v>-145</v>
      </c>
      <c r="R63" s="6">
        <v>145</v>
      </c>
      <c r="S63" s="6">
        <v>145</v>
      </c>
      <c r="T63" s="6">
        <v>397.5</v>
      </c>
      <c r="U63" s="6">
        <v>-202.5</v>
      </c>
      <c r="V63" s="6">
        <v>202.5</v>
      </c>
      <c r="W63" s="6">
        <v>215</v>
      </c>
      <c r="X63" s="6">
        <v>215</v>
      </c>
      <c r="Y63" s="6">
        <v>612.5</v>
      </c>
      <c r="Z63" s="8">
        <v>393.28623563051224</v>
      </c>
      <c r="AA63" s="8">
        <v>405.0848226994276</v>
      </c>
      <c r="AB63" s="6">
        <v>1</v>
      </c>
      <c r="AC63" s="5" t="s">
        <v>494</v>
      </c>
      <c r="AD63" t="s">
        <v>33</v>
      </c>
      <c r="AE63" s="6" t="s">
        <v>43</v>
      </c>
    </row>
    <row r="64" spans="1:31" ht="12.75">
      <c r="A64" s="4" t="s">
        <v>495</v>
      </c>
      <c r="B64" s="5" t="s">
        <v>86</v>
      </c>
      <c r="C64" s="6" t="s">
        <v>93</v>
      </c>
      <c r="D64" s="6">
        <v>89.2</v>
      </c>
      <c r="E64" s="6">
        <v>90</v>
      </c>
      <c r="F64" s="6">
        <v>225</v>
      </c>
      <c r="G64" s="6">
        <v>0.6413000226020813</v>
      </c>
      <c r="H64" s="6">
        <v>19</v>
      </c>
      <c r="I64" s="6">
        <v>1.04</v>
      </c>
      <c r="J64" s="7">
        <v>8</v>
      </c>
      <c r="K64" s="6">
        <v>237.5</v>
      </c>
      <c r="L64" s="6">
        <v>-252.5</v>
      </c>
      <c r="M64" s="6">
        <v>252.5</v>
      </c>
      <c r="N64" s="6">
        <v>252.5</v>
      </c>
      <c r="O64" s="7">
        <v>6</v>
      </c>
      <c r="P64" s="6">
        <v>135</v>
      </c>
      <c r="Q64" s="6">
        <v>140</v>
      </c>
      <c r="R64" s="6">
        <v>147.5</v>
      </c>
      <c r="S64" s="6">
        <v>147.5</v>
      </c>
      <c r="T64" s="6">
        <v>400</v>
      </c>
      <c r="U64" s="6">
        <v>195</v>
      </c>
      <c r="V64" s="6">
        <v>207.5</v>
      </c>
      <c r="W64" s="6">
        <v>-222.5</v>
      </c>
      <c r="X64" s="6">
        <v>207.5</v>
      </c>
      <c r="Y64" s="6">
        <v>607.5</v>
      </c>
      <c r="Z64" s="8">
        <v>389.5897637307644</v>
      </c>
      <c r="AA64" s="8">
        <v>405.17335427999495</v>
      </c>
      <c r="AB64" s="6">
        <v>1</v>
      </c>
      <c r="AC64" s="5" t="s">
        <v>496</v>
      </c>
      <c r="AD64" t="s">
        <v>33</v>
      </c>
      <c r="AE64" s="6" t="s">
        <v>34</v>
      </c>
    </row>
    <row r="65" spans="1:31" ht="12.75">
      <c r="A65" s="4" t="s">
        <v>497</v>
      </c>
      <c r="B65" s="5" t="s">
        <v>108</v>
      </c>
      <c r="C65" s="6" t="s">
        <v>93</v>
      </c>
      <c r="D65" s="6">
        <v>84.8</v>
      </c>
      <c r="E65" s="6">
        <v>90</v>
      </c>
      <c r="F65" s="6">
        <v>41</v>
      </c>
      <c r="G65" s="6">
        <v>0.6592000126838684</v>
      </c>
      <c r="H65" s="6">
        <v>20</v>
      </c>
      <c r="I65" s="6">
        <v>1.03</v>
      </c>
      <c r="J65" s="7">
        <v>8</v>
      </c>
      <c r="K65" s="6">
        <v>205</v>
      </c>
      <c r="L65" s="6">
        <v>225</v>
      </c>
      <c r="M65" s="6">
        <v>232.5</v>
      </c>
      <c r="N65" s="6">
        <v>232.5</v>
      </c>
      <c r="O65" s="7" t="s">
        <v>109</v>
      </c>
      <c r="P65" s="6">
        <v>130</v>
      </c>
      <c r="Q65" s="6">
        <v>-142.5</v>
      </c>
      <c r="R65" s="6">
        <v>-142.5</v>
      </c>
      <c r="S65" s="6">
        <v>130</v>
      </c>
      <c r="T65" s="6">
        <v>362.5</v>
      </c>
      <c r="U65" s="6">
        <v>-215</v>
      </c>
      <c r="V65" s="6">
        <v>237.5</v>
      </c>
      <c r="W65" s="6">
        <v>-272.5</v>
      </c>
      <c r="X65" s="6">
        <v>237.5</v>
      </c>
      <c r="Y65" s="6">
        <v>600</v>
      </c>
      <c r="Z65" s="8">
        <v>395.52000761032104</v>
      </c>
      <c r="AA65" s="8">
        <v>407.3856078386307</v>
      </c>
      <c r="AB65" s="6">
        <v>1</v>
      </c>
      <c r="AC65" s="5" t="s">
        <v>498</v>
      </c>
      <c r="AD65" t="s">
        <v>33</v>
      </c>
      <c r="AE65" s="6" t="s">
        <v>74</v>
      </c>
    </row>
    <row r="66" spans="1:31" ht="12.75">
      <c r="A66" s="4" t="s">
        <v>499</v>
      </c>
      <c r="B66" s="5" t="s">
        <v>51</v>
      </c>
      <c r="C66" s="6" t="s">
        <v>93</v>
      </c>
      <c r="D66" s="6">
        <v>88.5</v>
      </c>
      <c r="E66" s="6">
        <v>90</v>
      </c>
      <c r="F66" s="6">
        <v>92</v>
      </c>
      <c r="G66" s="6">
        <v>0.6439999938011169</v>
      </c>
      <c r="H66" s="6">
        <v>21</v>
      </c>
      <c r="I66" s="6">
        <v>1.02</v>
      </c>
      <c r="J66" s="7">
        <v>8</v>
      </c>
      <c r="K66" s="6">
        <v>205</v>
      </c>
      <c r="L66" s="6">
        <v>215</v>
      </c>
      <c r="M66" s="6">
        <v>222.5</v>
      </c>
      <c r="N66" s="6">
        <v>222.5</v>
      </c>
      <c r="O66" s="7" t="s">
        <v>97</v>
      </c>
      <c r="P66" s="6">
        <v>152.5</v>
      </c>
      <c r="Q66" s="6">
        <v>160</v>
      </c>
      <c r="R66" s="6">
        <v>0</v>
      </c>
      <c r="S66" s="6">
        <v>160</v>
      </c>
      <c r="T66" s="6">
        <v>382.5</v>
      </c>
      <c r="U66" s="6">
        <v>205</v>
      </c>
      <c r="V66" s="6">
        <v>-215</v>
      </c>
      <c r="W66" s="6">
        <v>215</v>
      </c>
      <c r="X66" s="6">
        <v>215</v>
      </c>
      <c r="Y66" s="6">
        <v>597.5</v>
      </c>
      <c r="Z66" s="8">
        <v>384.7899962961674</v>
      </c>
      <c r="AA66" s="8">
        <v>392.48579622209076</v>
      </c>
      <c r="AB66" s="6">
        <v>1</v>
      </c>
      <c r="AC66" s="5" t="s">
        <v>500</v>
      </c>
      <c r="AD66" t="s">
        <v>33</v>
      </c>
      <c r="AE66" s="6" t="s">
        <v>43</v>
      </c>
    </row>
    <row r="67" spans="1:31" ht="12.75">
      <c r="A67" s="4" t="s">
        <v>501</v>
      </c>
      <c r="B67" s="5" t="s">
        <v>78</v>
      </c>
      <c r="C67" s="6" t="s">
        <v>93</v>
      </c>
      <c r="D67" s="6">
        <v>88.7</v>
      </c>
      <c r="E67" s="6">
        <v>90</v>
      </c>
      <c r="F67" s="6">
        <v>154</v>
      </c>
      <c r="G67" s="6">
        <v>0.6431999802589417</v>
      </c>
      <c r="H67" s="6">
        <v>21</v>
      </c>
      <c r="I67" s="6">
        <v>1.02</v>
      </c>
      <c r="J67" s="7">
        <v>9</v>
      </c>
      <c r="K67" s="6">
        <v>207.5</v>
      </c>
      <c r="L67" s="6">
        <v>215</v>
      </c>
      <c r="M67" s="6">
        <v>-222.5</v>
      </c>
      <c r="N67" s="6">
        <v>215</v>
      </c>
      <c r="O67" s="7" t="s">
        <v>95</v>
      </c>
      <c r="P67" s="6">
        <v>147.5</v>
      </c>
      <c r="Q67" s="6">
        <v>-152.5</v>
      </c>
      <c r="R67" s="6">
        <v>-160</v>
      </c>
      <c r="S67" s="6">
        <v>147.5</v>
      </c>
      <c r="T67" s="6">
        <v>362.5</v>
      </c>
      <c r="U67" s="6">
        <v>225</v>
      </c>
      <c r="V67" s="6">
        <v>-235</v>
      </c>
      <c r="W67" s="6">
        <v>-235</v>
      </c>
      <c r="X67" s="6">
        <v>225</v>
      </c>
      <c r="Y67" s="6">
        <v>587.5</v>
      </c>
      <c r="Z67" s="8">
        <v>377.8799884021282</v>
      </c>
      <c r="AA67" s="8">
        <v>385.4375881701708</v>
      </c>
      <c r="AB67" s="6">
        <v>1</v>
      </c>
      <c r="AC67" s="5" t="s">
        <v>502</v>
      </c>
      <c r="AD67" t="s">
        <v>33</v>
      </c>
      <c r="AE67" s="6" t="s">
        <v>49</v>
      </c>
    </row>
    <row r="68" spans="1:31" ht="12.75">
      <c r="A68" s="4" t="s">
        <v>432</v>
      </c>
      <c r="B68" s="5" t="s">
        <v>51</v>
      </c>
      <c r="C68" s="6" t="s">
        <v>93</v>
      </c>
      <c r="D68" s="6">
        <v>83</v>
      </c>
      <c r="E68" s="6">
        <v>82.5</v>
      </c>
      <c r="F68" s="6">
        <v>107</v>
      </c>
      <c r="G68" s="6">
        <v>0.6739000082015991</v>
      </c>
      <c r="H68" s="6">
        <v>20</v>
      </c>
      <c r="I68" s="6">
        <v>1.03</v>
      </c>
      <c r="J68" s="7">
        <v>9</v>
      </c>
      <c r="K68" s="6">
        <v>225</v>
      </c>
      <c r="L68" s="6">
        <v>232.5</v>
      </c>
      <c r="M68" s="6">
        <v>-240</v>
      </c>
      <c r="N68" s="6">
        <v>232.5</v>
      </c>
      <c r="O68" s="7" t="s">
        <v>433</v>
      </c>
      <c r="P68" s="6">
        <v>115</v>
      </c>
      <c r="Q68" s="6">
        <v>125</v>
      </c>
      <c r="R68" s="6">
        <v>-127.5</v>
      </c>
      <c r="S68" s="6">
        <v>125</v>
      </c>
      <c r="T68" s="6">
        <v>357.5</v>
      </c>
      <c r="U68" s="6">
        <v>212.5</v>
      </c>
      <c r="V68" s="6">
        <v>225</v>
      </c>
      <c r="W68" s="6">
        <v>227.5</v>
      </c>
      <c r="X68" s="6">
        <v>227.5</v>
      </c>
      <c r="Y68" s="6">
        <v>585</v>
      </c>
      <c r="Z68" s="8">
        <v>394.2315047979355</v>
      </c>
      <c r="AA68" s="8">
        <v>406.05844994187356</v>
      </c>
      <c r="AB68" s="6">
        <v>1</v>
      </c>
      <c r="AC68" s="5" t="s">
        <v>604</v>
      </c>
      <c r="AD68" t="s">
        <v>33</v>
      </c>
      <c r="AE68" s="6" t="s">
        <v>43</v>
      </c>
    </row>
    <row r="69" spans="1:32" ht="12.75">
      <c r="A69" s="4" t="s">
        <v>503</v>
      </c>
      <c r="B69" s="5" t="s">
        <v>40</v>
      </c>
      <c r="C69" s="6" t="s">
        <v>93</v>
      </c>
      <c r="D69" s="6">
        <v>72.8</v>
      </c>
      <c r="E69" s="6">
        <v>75</v>
      </c>
      <c r="F69" s="6">
        <v>19</v>
      </c>
      <c r="G69" s="6">
        <v>0.7278000116348267</v>
      </c>
      <c r="H69" s="6">
        <v>23</v>
      </c>
      <c r="I69" s="6">
        <v>1</v>
      </c>
      <c r="J69" s="7">
        <v>6</v>
      </c>
      <c r="K69" s="6">
        <v>217.5</v>
      </c>
      <c r="L69" s="6">
        <v>230</v>
      </c>
      <c r="M69" s="6">
        <v>245</v>
      </c>
      <c r="N69" s="6">
        <v>245</v>
      </c>
      <c r="O69" s="7" t="s">
        <v>366</v>
      </c>
      <c r="P69" s="6">
        <v>-165</v>
      </c>
      <c r="Q69" s="6">
        <v>165</v>
      </c>
      <c r="R69" s="6">
        <v>175</v>
      </c>
      <c r="S69" s="6">
        <v>175</v>
      </c>
      <c r="T69" s="6">
        <v>420</v>
      </c>
      <c r="U69" s="6">
        <v>212.5</v>
      </c>
      <c r="V69" s="6">
        <v>227.5</v>
      </c>
      <c r="W69" s="6">
        <v>237.5</v>
      </c>
      <c r="X69" s="6">
        <v>237.5</v>
      </c>
      <c r="Y69" s="6">
        <v>657.5</v>
      </c>
      <c r="Z69" s="8">
        <v>478.52850764989853</v>
      </c>
      <c r="AA69" s="8">
        <v>478.52850764989853</v>
      </c>
      <c r="AB69" s="6">
        <v>1</v>
      </c>
      <c r="AC69" s="5" t="s">
        <v>504</v>
      </c>
      <c r="AD69" t="s">
        <v>33</v>
      </c>
      <c r="AE69" s="6" t="s">
        <v>43</v>
      </c>
      <c r="AF69">
        <v>12</v>
      </c>
    </row>
    <row r="70" spans="1:32" ht="12.75">
      <c r="A70" s="4" t="s">
        <v>505</v>
      </c>
      <c r="B70" s="5" t="s">
        <v>506</v>
      </c>
      <c r="C70" s="6" t="s">
        <v>93</v>
      </c>
      <c r="D70" s="6">
        <v>73.9</v>
      </c>
      <c r="E70" s="6">
        <v>75</v>
      </c>
      <c r="F70" s="6">
        <v>28</v>
      </c>
      <c r="G70" s="6">
        <v>0.7200000286102295</v>
      </c>
      <c r="H70" s="6">
        <v>21</v>
      </c>
      <c r="I70" s="6">
        <v>1.02</v>
      </c>
      <c r="J70" s="7">
        <v>7</v>
      </c>
      <c r="K70" s="6">
        <v>-220</v>
      </c>
      <c r="L70" s="6">
        <v>220</v>
      </c>
      <c r="M70" s="6">
        <v>235</v>
      </c>
      <c r="N70" s="6">
        <v>235</v>
      </c>
      <c r="O70" s="7" t="s">
        <v>87</v>
      </c>
      <c r="P70" s="6">
        <v>147.5</v>
      </c>
      <c r="Q70" s="6">
        <v>-157.5</v>
      </c>
      <c r="R70" s="6">
        <v>-160</v>
      </c>
      <c r="S70" s="6">
        <v>147.5</v>
      </c>
      <c r="T70" s="6">
        <v>382.5</v>
      </c>
      <c r="U70" s="6">
        <v>235</v>
      </c>
      <c r="V70" s="6">
        <v>245</v>
      </c>
      <c r="W70" s="6">
        <v>255</v>
      </c>
      <c r="X70" s="6">
        <v>255</v>
      </c>
      <c r="Y70" s="6">
        <v>637.5</v>
      </c>
      <c r="Z70" s="8">
        <v>459.0000182390213</v>
      </c>
      <c r="AA70" s="8">
        <v>468.1800186038017</v>
      </c>
      <c r="AB70" s="6">
        <v>1</v>
      </c>
      <c r="AC70" s="5" t="s">
        <v>507</v>
      </c>
      <c r="AD70" t="s">
        <v>33</v>
      </c>
      <c r="AE70" s="6" t="s">
        <v>508</v>
      </c>
      <c r="AF70">
        <v>9</v>
      </c>
    </row>
    <row r="71" spans="1:32" ht="12.75">
      <c r="A71" s="4" t="s">
        <v>509</v>
      </c>
      <c r="B71" s="5" t="s">
        <v>36</v>
      </c>
      <c r="C71" s="6" t="s">
        <v>93</v>
      </c>
      <c r="D71" s="6">
        <v>73.7</v>
      </c>
      <c r="E71" s="6">
        <v>75</v>
      </c>
      <c r="F71" s="6">
        <v>113</v>
      </c>
      <c r="G71" s="6">
        <v>0.7214000225067139</v>
      </c>
      <c r="H71" s="6">
        <v>19</v>
      </c>
      <c r="I71" s="6">
        <v>1.04</v>
      </c>
      <c r="J71" s="7">
        <v>7</v>
      </c>
      <c r="K71" s="6">
        <v>227.5</v>
      </c>
      <c r="L71" s="6">
        <v>232.5</v>
      </c>
      <c r="M71" s="6">
        <v>240</v>
      </c>
      <c r="N71" s="6">
        <v>240</v>
      </c>
      <c r="O71" s="7" t="s">
        <v>369</v>
      </c>
      <c r="P71" s="6">
        <v>142.5</v>
      </c>
      <c r="Q71" s="6">
        <v>147.5</v>
      </c>
      <c r="R71" s="6">
        <v>152.5</v>
      </c>
      <c r="S71" s="6">
        <v>152.5</v>
      </c>
      <c r="T71" s="6">
        <v>392.5</v>
      </c>
      <c r="U71" s="6">
        <v>227.5</v>
      </c>
      <c r="V71" s="6">
        <v>232.5</v>
      </c>
      <c r="W71" s="6">
        <v>242.5</v>
      </c>
      <c r="X71" s="6">
        <v>242.5</v>
      </c>
      <c r="Y71" s="6">
        <v>635</v>
      </c>
      <c r="Z71" s="8">
        <v>458.0890142917633</v>
      </c>
      <c r="AA71" s="8">
        <v>476.41257486343386</v>
      </c>
      <c r="AB71" s="6">
        <v>1</v>
      </c>
      <c r="AC71" s="5" t="s">
        <v>510</v>
      </c>
      <c r="AD71" t="s">
        <v>33</v>
      </c>
      <c r="AE71" s="6" t="s">
        <v>34</v>
      </c>
      <c r="AF71">
        <v>8</v>
      </c>
    </row>
    <row r="72" spans="1:32" ht="12.75">
      <c r="A72" s="4" t="s">
        <v>511</v>
      </c>
      <c r="B72" s="5" t="s">
        <v>51</v>
      </c>
      <c r="C72" s="6" t="s">
        <v>93</v>
      </c>
      <c r="D72" s="6">
        <v>74.8</v>
      </c>
      <c r="E72" s="6">
        <v>75</v>
      </c>
      <c r="F72" s="6">
        <v>110</v>
      </c>
      <c r="G72" s="6">
        <v>0.7139000296592712</v>
      </c>
      <c r="H72" s="6">
        <v>22</v>
      </c>
      <c r="I72" s="6">
        <v>1.01</v>
      </c>
      <c r="J72" s="7">
        <v>7</v>
      </c>
      <c r="K72" s="6">
        <v>237.5</v>
      </c>
      <c r="L72" s="6">
        <v>-247.5</v>
      </c>
      <c r="M72" s="6">
        <v>-250</v>
      </c>
      <c r="N72" s="6">
        <v>237.5</v>
      </c>
      <c r="O72" s="7" t="s">
        <v>95</v>
      </c>
      <c r="P72" s="6">
        <v>152.5</v>
      </c>
      <c r="Q72" s="6">
        <v>157.5</v>
      </c>
      <c r="R72" s="6">
        <v>-165</v>
      </c>
      <c r="S72" s="6">
        <v>157.5</v>
      </c>
      <c r="T72" s="6">
        <v>395</v>
      </c>
      <c r="U72" s="6">
        <v>222.5</v>
      </c>
      <c r="V72" s="6">
        <v>230</v>
      </c>
      <c r="W72" s="6">
        <v>-245</v>
      </c>
      <c r="X72" s="6">
        <v>230</v>
      </c>
      <c r="Y72" s="6">
        <v>625</v>
      </c>
      <c r="Z72" s="8">
        <v>446.1875185370445</v>
      </c>
      <c r="AA72" s="8">
        <v>450.64939372241497</v>
      </c>
      <c r="AB72" s="6">
        <v>1</v>
      </c>
      <c r="AC72" s="5" t="s">
        <v>512</v>
      </c>
      <c r="AD72" t="s">
        <v>33</v>
      </c>
      <c r="AE72" s="6" t="s">
        <v>43</v>
      </c>
      <c r="AF72">
        <v>7</v>
      </c>
    </row>
    <row r="73" spans="1:32" ht="12.75">
      <c r="A73" s="4" t="s">
        <v>513</v>
      </c>
      <c r="B73" s="5" t="s">
        <v>130</v>
      </c>
      <c r="C73" s="6" t="s">
        <v>93</v>
      </c>
      <c r="D73" s="6">
        <v>74.3</v>
      </c>
      <c r="E73" s="6">
        <v>75</v>
      </c>
      <c r="F73" s="6">
        <v>119</v>
      </c>
      <c r="G73" s="6">
        <v>0.7172999978065491</v>
      </c>
      <c r="H73" s="6">
        <v>20</v>
      </c>
      <c r="I73" s="6">
        <v>1.03</v>
      </c>
      <c r="J73" s="7">
        <v>6</v>
      </c>
      <c r="K73" s="6">
        <v>242.5</v>
      </c>
      <c r="L73" s="6">
        <v>-260</v>
      </c>
      <c r="M73" s="6">
        <v>-260</v>
      </c>
      <c r="N73" s="6">
        <v>242.5</v>
      </c>
      <c r="O73" s="7">
        <v>5</v>
      </c>
      <c r="P73" s="6">
        <v>155</v>
      </c>
      <c r="Q73" s="6">
        <v>-165</v>
      </c>
      <c r="R73" s="6">
        <v>-165</v>
      </c>
      <c r="S73" s="6">
        <v>155</v>
      </c>
      <c r="T73" s="6">
        <v>397.5</v>
      </c>
      <c r="U73" s="6">
        <v>197.5</v>
      </c>
      <c r="V73" s="6">
        <v>207.5</v>
      </c>
      <c r="W73" s="6">
        <v>222.5</v>
      </c>
      <c r="X73" s="6">
        <v>222.5</v>
      </c>
      <c r="Y73" s="6">
        <v>620</v>
      </c>
      <c r="Z73" s="8">
        <v>444.7259986400604</v>
      </c>
      <c r="AA73" s="8">
        <v>458.0677785992622</v>
      </c>
      <c r="AB73" s="6">
        <v>1</v>
      </c>
      <c r="AC73" s="5" t="s">
        <v>514</v>
      </c>
      <c r="AD73" t="s">
        <v>33</v>
      </c>
      <c r="AE73" s="6" t="s">
        <v>34</v>
      </c>
      <c r="AF73">
        <v>6</v>
      </c>
    </row>
    <row r="74" spans="1:32" ht="12.75">
      <c r="A74" s="4" t="s">
        <v>515</v>
      </c>
      <c r="B74" s="5" t="s">
        <v>51</v>
      </c>
      <c r="C74" s="6" t="s">
        <v>93</v>
      </c>
      <c r="D74" s="6">
        <v>73.6</v>
      </c>
      <c r="E74" s="6">
        <v>75</v>
      </c>
      <c r="F74" s="6">
        <v>98</v>
      </c>
      <c r="G74" s="6">
        <v>0.722100019454956</v>
      </c>
      <c r="H74" s="6">
        <v>22</v>
      </c>
      <c r="I74" s="6">
        <v>1.01</v>
      </c>
      <c r="J74" s="7">
        <v>7</v>
      </c>
      <c r="K74" s="6">
        <v>217.5</v>
      </c>
      <c r="L74" s="6">
        <v>220</v>
      </c>
      <c r="M74" s="6">
        <v>227.5</v>
      </c>
      <c r="N74" s="6">
        <v>227.5</v>
      </c>
      <c r="O74" s="7" t="s">
        <v>95</v>
      </c>
      <c r="P74" s="6">
        <v>-150</v>
      </c>
      <c r="Q74" s="6">
        <v>-152.5</v>
      </c>
      <c r="R74" s="6">
        <v>155</v>
      </c>
      <c r="S74" s="6">
        <v>155</v>
      </c>
      <c r="T74" s="6">
        <v>382.5</v>
      </c>
      <c r="U74" s="6">
        <v>217.5</v>
      </c>
      <c r="V74" s="6">
        <v>225</v>
      </c>
      <c r="W74" s="6">
        <v>235</v>
      </c>
      <c r="X74" s="6">
        <v>235</v>
      </c>
      <c r="Y74" s="6">
        <v>617.5</v>
      </c>
      <c r="Z74" s="8">
        <v>445.89676201343536</v>
      </c>
      <c r="AA74" s="8">
        <v>450.3557296335697</v>
      </c>
      <c r="AB74" s="6">
        <v>1</v>
      </c>
      <c r="AC74" s="5" t="s">
        <v>516</v>
      </c>
      <c r="AD74" t="s">
        <v>33</v>
      </c>
      <c r="AE74" s="6" t="s">
        <v>43</v>
      </c>
      <c r="AF74">
        <v>5</v>
      </c>
    </row>
    <row r="75" spans="1:32" ht="12.75">
      <c r="A75" s="4" t="s">
        <v>517</v>
      </c>
      <c r="B75" s="5" t="s">
        <v>51</v>
      </c>
      <c r="C75" s="6" t="s">
        <v>93</v>
      </c>
      <c r="D75" s="6">
        <v>73.6</v>
      </c>
      <c r="E75" s="6">
        <v>75</v>
      </c>
      <c r="F75" s="6">
        <v>81</v>
      </c>
      <c r="G75" s="6">
        <v>0.722100019454956</v>
      </c>
      <c r="H75" s="6" t="s">
        <v>518</v>
      </c>
      <c r="I75" s="6" t="e">
        <v>#VALUE!</v>
      </c>
      <c r="J75" s="7">
        <v>8</v>
      </c>
      <c r="K75" s="6">
        <v>-212.5</v>
      </c>
      <c r="L75" s="6">
        <v>212.5</v>
      </c>
      <c r="M75" s="6">
        <v>-232.5</v>
      </c>
      <c r="N75" s="6">
        <v>212.5</v>
      </c>
      <c r="O75" s="7" t="s">
        <v>95</v>
      </c>
      <c r="P75" s="6">
        <v>147.5</v>
      </c>
      <c r="Q75" s="6">
        <v>-162.5</v>
      </c>
      <c r="R75" s="6">
        <v>162.5</v>
      </c>
      <c r="S75" s="6">
        <v>162.5</v>
      </c>
      <c r="T75" s="6">
        <v>375</v>
      </c>
      <c r="U75" s="6">
        <v>220</v>
      </c>
      <c r="V75" s="6">
        <v>227.5</v>
      </c>
      <c r="W75" s="6">
        <v>-242.5</v>
      </c>
      <c r="X75" s="6">
        <v>227.5</v>
      </c>
      <c r="Y75" s="6">
        <v>602.5</v>
      </c>
      <c r="Z75" s="8">
        <v>435.065261721611</v>
      </c>
      <c r="AA75" s="8" t="e">
        <v>#VALUE!</v>
      </c>
      <c r="AB75" s="6">
        <v>1</v>
      </c>
      <c r="AC75" s="5" t="s">
        <v>519</v>
      </c>
      <c r="AD75" t="s">
        <v>33</v>
      </c>
      <c r="AE75" s="6" t="s">
        <v>43</v>
      </c>
      <c r="AF75">
        <v>4</v>
      </c>
    </row>
    <row r="76" spans="1:32" ht="12.75">
      <c r="A76" s="4" t="s">
        <v>520</v>
      </c>
      <c r="B76" s="5" t="s">
        <v>86</v>
      </c>
      <c r="C76" s="6" t="s">
        <v>93</v>
      </c>
      <c r="D76" s="6">
        <v>72.9</v>
      </c>
      <c r="E76" s="6">
        <v>75</v>
      </c>
      <c r="F76" s="6">
        <v>114</v>
      </c>
      <c r="G76" s="6">
        <v>0.7271000146865845</v>
      </c>
      <c r="H76" s="6">
        <v>21</v>
      </c>
      <c r="I76" s="6">
        <v>1.02</v>
      </c>
      <c r="J76" s="7">
        <v>8</v>
      </c>
      <c r="K76" s="6">
        <v>202.5</v>
      </c>
      <c r="L76" s="6">
        <v>215</v>
      </c>
      <c r="M76" s="6">
        <v>222.5</v>
      </c>
      <c r="N76" s="6">
        <v>222.5</v>
      </c>
      <c r="O76" s="7" t="s">
        <v>95</v>
      </c>
      <c r="P76" s="6">
        <v>140</v>
      </c>
      <c r="Q76" s="6">
        <v>142.5</v>
      </c>
      <c r="R76" s="6">
        <v>147.5</v>
      </c>
      <c r="S76" s="6">
        <v>147.5</v>
      </c>
      <c r="T76" s="6">
        <v>370</v>
      </c>
      <c r="U76" s="6">
        <v>210</v>
      </c>
      <c r="V76" s="6">
        <v>220</v>
      </c>
      <c r="W76" s="6">
        <v>-225</v>
      </c>
      <c r="X76" s="6">
        <v>220</v>
      </c>
      <c r="Y76" s="6">
        <v>590</v>
      </c>
      <c r="Z76" s="8">
        <v>428.98900866508484</v>
      </c>
      <c r="AA76" s="8">
        <v>437.5687888383865</v>
      </c>
      <c r="AB76" s="6">
        <v>1</v>
      </c>
      <c r="AC76" s="5" t="s">
        <v>521</v>
      </c>
      <c r="AD76" t="s">
        <v>33</v>
      </c>
      <c r="AE76" s="6" t="s">
        <v>34</v>
      </c>
      <c r="AF76">
        <v>3</v>
      </c>
    </row>
    <row r="77" spans="1:32" ht="12.75">
      <c r="A77" s="4" t="s">
        <v>207</v>
      </c>
      <c r="B77" s="5" t="s">
        <v>51</v>
      </c>
      <c r="C77" s="6" t="s">
        <v>93</v>
      </c>
      <c r="D77" s="6">
        <v>73.3</v>
      </c>
      <c r="E77" s="6">
        <v>75</v>
      </c>
      <c r="F77" s="6">
        <v>89</v>
      </c>
      <c r="G77" s="6">
        <v>0.7242000102996826</v>
      </c>
      <c r="H77" s="6">
        <v>19</v>
      </c>
      <c r="I77" s="6">
        <v>1.04</v>
      </c>
      <c r="J77" s="7">
        <v>7</v>
      </c>
      <c r="K77" s="6">
        <v>-215</v>
      </c>
      <c r="L77" s="6">
        <v>-217.5</v>
      </c>
      <c r="M77" s="6">
        <v>217.5</v>
      </c>
      <c r="N77" s="6">
        <v>217.5</v>
      </c>
      <c r="O77" s="7" t="s">
        <v>87</v>
      </c>
      <c r="P77" s="6">
        <v>132.5</v>
      </c>
      <c r="Q77" s="6">
        <v>140</v>
      </c>
      <c r="R77" s="6">
        <v>-150</v>
      </c>
      <c r="S77" s="6">
        <v>140</v>
      </c>
      <c r="T77" s="6">
        <v>357.5</v>
      </c>
      <c r="U77" s="6">
        <v>200</v>
      </c>
      <c r="V77" s="6">
        <v>212.5</v>
      </c>
      <c r="W77" s="6">
        <v>227.5</v>
      </c>
      <c r="X77" s="6">
        <v>227.5</v>
      </c>
      <c r="Y77" s="6">
        <v>585</v>
      </c>
      <c r="Z77" s="8">
        <v>423.65700602531433</v>
      </c>
      <c r="AA77" s="8">
        <v>440.6032862663269</v>
      </c>
      <c r="AB77" s="6">
        <v>1</v>
      </c>
      <c r="AC77" s="5" t="s">
        <v>522</v>
      </c>
      <c r="AD77" t="s">
        <v>33</v>
      </c>
      <c r="AE77" s="6"/>
      <c r="AF77">
        <v>2</v>
      </c>
    </row>
    <row r="78" spans="1:31" ht="12.75">
      <c r="A78" s="4" t="s">
        <v>523</v>
      </c>
      <c r="B78" s="5" t="s">
        <v>40</v>
      </c>
      <c r="C78" s="6" t="s">
        <v>93</v>
      </c>
      <c r="D78" s="6">
        <v>75</v>
      </c>
      <c r="E78" s="6">
        <v>75</v>
      </c>
      <c r="F78" s="6">
        <v>22</v>
      </c>
      <c r="G78" s="6">
        <v>0.7125999927520752</v>
      </c>
      <c r="H78" s="6">
        <v>20</v>
      </c>
      <c r="I78" s="6">
        <v>1.03</v>
      </c>
      <c r="J78" s="7">
        <v>8</v>
      </c>
      <c r="K78" s="6">
        <v>225</v>
      </c>
      <c r="L78" s="6">
        <v>-232.5</v>
      </c>
      <c r="M78" s="6">
        <v>-232.5</v>
      </c>
      <c r="N78" s="6">
        <v>225</v>
      </c>
      <c r="O78" s="7" t="s">
        <v>95</v>
      </c>
      <c r="P78" s="6">
        <v>147.5</v>
      </c>
      <c r="Q78" s="6">
        <v>155</v>
      </c>
      <c r="R78" s="6">
        <v>-160</v>
      </c>
      <c r="S78" s="6">
        <v>155</v>
      </c>
      <c r="T78" s="6">
        <v>380</v>
      </c>
      <c r="U78" s="6">
        <v>200</v>
      </c>
      <c r="V78" s="6">
        <v>-212.5</v>
      </c>
      <c r="W78" s="6">
        <v>-212.5</v>
      </c>
      <c r="X78" s="6">
        <v>200</v>
      </c>
      <c r="Y78" s="6">
        <v>580</v>
      </c>
      <c r="Z78" s="8">
        <v>413.3079957962036</v>
      </c>
      <c r="AA78" s="8">
        <v>425.70723567008974</v>
      </c>
      <c r="AB78" s="6">
        <v>1</v>
      </c>
      <c r="AC78" s="5" t="s">
        <v>524</v>
      </c>
      <c r="AD78" t="s">
        <v>33</v>
      </c>
      <c r="AE78" s="6" t="s">
        <v>43</v>
      </c>
    </row>
    <row r="79" spans="1:31" ht="12.75">
      <c r="A79" s="4" t="s">
        <v>525</v>
      </c>
      <c r="B79" s="5" t="s">
        <v>51</v>
      </c>
      <c r="C79" s="6" t="s">
        <v>93</v>
      </c>
      <c r="D79" s="6">
        <v>73.8</v>
      </c>
      <c r="E79" s="6">
        <v>75</v>
      </c>
      <c r="F79" s="6">
        <v>93</v>
      </c>
      <c r="G79" s="6">
        <v>0.7207000255584717</v>
      </c>
      <c r="H79" s="6">
        <v>19</v>
      </c>
      <c r="I79" s="6">
        <v>1.04</v>
      </c>
      <c r="J79" s="7">
        <v>7</v>
      </c>
      <c r="K79" s="6">
        <v>212.5</v>
      </c>
      <c r="L79" s="6">
        <v>-220</v>
      </c>
      <c r="M79" s="6">
        <v>225</v>
      </c>
      <c r="N79" s="6">
        <v>225</v>
      </c>
      <c r="O79" s="7" t="s">
        <v>280</v>
      </c>
      <c r="P79" s="6">
        <v>120</v>
      </c>
      <c r="Q79" s="6">
        <v>-125</v>
      </c>
      <c r="R79" s="6">
        <v>127.5</v>
      </c>
      <c r="S79" s="6">
        <v>127.5</v>
      </c>
      <c r="T79" s="6">
        <v>352.5</v>
      </c>
      <c r="U79" s="6">
        <v>205</v>
      </c>
      <c r="V79" s="6">
        <v>217.5</v>
      </c>
      <c r="W79" s="6">
        <v>-230</v>
      </c>
      <c r="X79" s="6">
        <v>217.5</v>
      </c>
      <c r="Y79" s="6">
        <v>570</v>
      </c>
      <c r="Z79" s="8">
        <v>410.79901456832886</v>
      </c>
      <c r="AA79" s="8">
        <v>427.230975151062</v>
      </c>
      <c r="AB79" s="6">
        <v>1</v>
      </c>
      <c r="AC79" s="5" t="s">
        <v>526</v>
      </c>
      <c r="AD79" t="s">
        <v>33</v>
      </c>
      <c r="AE79" s="6" t="s">
        <v>43</v>
      </c>
    </row>
    <row r="80" spans="1:31" ht="12.75">
      <c r="A80" s="4" t="s">
        <v>527</v>
      </c>
      <c r="B80" s="5" t="s">
        <v>46</v>
      </c>
      <c r="C80" s="6" t="s">
        <v>93</v>
      </c>
      <c r="D80" s="6">
        <v>74</v>
      </c>
      <c r="E80" s="6">
        <v>75</v>
      </c>
      <c r="F80" s="6">
        <v>248</v>
      </c>
      <c r="G80" s="6">
        <v>0.7192999720573425</v>
      </c>
      <c r="H80" s="6">
        <v>20</v>
      </c>
      <c r="I80" s="6">
        <v>1.03</v>
      </c>
      <c r="J80" s="7">
        <v>9</v>
      </c>
      <c r="K80" s="6">
        <v>-192.5</v>
      </c>
      <c r="L80" s="6">
        <v>197.5</v>
      </c>
      <c r="M80" s="6">
        <v>-205</v>
      </c>
      <c r="N80" s="6">
        <v>197.5</v>
      </c>
      <c r="O80" s="7" t="s">
        <v>366</v>
      </c>
      <c r="P80" s="6">
        <v>137.5</v>
      </c>
      <c r="Q80" s="6">
        <v>142.5</v>
      </c>
      <c r="R80" s="6">
        <v>150</v>
      </c>
      <c r="S80" s="6">
        <v>150</v>
      </c>
      <c r="T80" s="6">
        <v>347.5</v>
      </c>
      <c r="U80" s="6">
        <v>212.5</v>
      </c>
      <c r="V80" s="6">
        <v>220</v>
      </c>
      <c r="W80" s="6">
        <v>-230</v>
      </c>
      <c r="X80" s="6">
        <v>220</v>
      </c>
      <c r="Y80" s="6">
        <v>567.5</v>
      </c>
      <c r="Z80" s="8">
        <v>408.2027341425419</v>
      </c>
      <c r="AA80" s="8">
        <v>420.4488161668182</v>
      </c>
      <c r="AB80" s="6">
        <v>1</v>
      </c>
      <c r="AC80" s="5" t="s">
        <v>528</v>
      </c>
      <c r="AD80" t="s">
        <v>33</v>
      </c>
      <c r="AE80" s="6" t="s">
        <v>49</v>
      </c>
    </row>
    <row r="81" spans="1:31" ht="12.75">
      <c r="A81" s="4" t="s">
        <v>529</v>
      </c>
      <c r="B81" s="5" t="s">
        <v>51</v>
      </c>
      <c r="C81" s="6" t="s">
        <v>93</v>
      </c>
      <c r="D81" s="6">
        <v>73.5</v>
      </c>
      <c r="E81" s="6">
        <v>75</v>
      </c>
      <c r="F81" s="6">
        <v>99</v>
      </c>
      <c r="G81" s="6">
        <v>0.7228000164031982</v>
      </c>
      <c r="H81" s="6">
        <v>21</v>
      </c>
      <c r="I81" s="6">
        <v>1.02</v>
      </c>
      <c r="J81" s="7">
        <v>7</v>
      </c>
      <c r="K81" s="6">
        <v>202.5</v>
      </c>
      <c r="L81" s="6">
        <v>215</v>
      </c>
      <c r="M81" s="6">
        <v>-227.5</v>
      </c>
      <c r="N81" s="6">
        <v>215</v>
      </c>
      <c r="O81" s="7">
        <v>5</v>
      </c>
      <c r="P81" s="6">
        <v>110</v>
      </c>
      <c r="Q81" s="6">
        <v>115</v>
      </c>
      <c r="R81" s="6">
        <v>122.5</v>
      </c>
      <c r="S81" s="6">
        <v>122.5</v>
      </c>
      <c r="T81" s="6">
        <v>337.5</v>
      </c>
      <c r="U81" s="6">
        <v>222.5</v>
      </c>
      <c r="V81" s="6">
        <v>-230</v>
      </c>
      <c r="W81" s="6">
        <v>-230</v>
      </c>
      <c r="X81" s="6">
        <v>222.5</v>
      </c>
      <c r="Y81" s="6">
        <v>560</v>
      </c>
      <c r="Z81" s="8">
        <v>404.768009185791</v>
      </c>
      <c r="AA81" s="8">
        <v>412.86336936950687</v>
      </c>
      <c r="AB81" s="6">
        <v>1</v>
      </c>
      <c r="AC81" s="5" t="s">
        <v>530</v>
      </c>
      <c r="AD81" t="s">
        <v>33</v>
      </c>
      <c r="AE81" s="6" t="s">
        <v>43</v>
      </c>
    </row>
    <row r="82" spans="1:31" ht="12.75">
      <c r="A82" s="4" t="s">
        <v>531</v>
      </c>
      <c r="B82" s="5" t="s">
        <v>532</v>
      </c>
      <c r="C82" s="6" t="s">
        <v>93</v>
      </c>
      <c r="D82" s="6">
        <v>74.5</v>
      </c>
      <c r="E82" s="6">
        <v>75</v>
      </c>
      <c r="F82" s="6">
        <v>133</v>
      </c>
      <c r="G82" s="6">
        <v>0.7159000039100647</v>
      </c>
      <c r="H82" s="6">
        <v>23</v>
      </c>
      <c r="I82" s="6">
        <v>1</v>
      </c>
      <c r="J82" s="7">
        <v>7</v>
      </c>
      <c r="K82" s="6">
        <v>205</v>
      </c>
      <c r="L82" s="6">
        <v>-220</v>
      </c>
      <c r="M82" s="6">
        <v>220</v>
      </c>
      <c r="N82" s="6">
        <v>220</v>
      </c>
      <c r="O82" s="7" t="s">
        <v>109</v>
      </c>
      <c r="P82" s="6">
        <v>112.5</v>
      </c>
      <c r="Q82" s="6">
        <v>-117.5</v>
      </c>
      <c r="R82" s="6">
        <v>-117.5</v>
      </c>
      <c r="S82" s="6">
        <v>112.5</v>
      </c>
      <c r="T82" s="6">
        <v>332.5</v>
      </c>
      <c r="U82" s="6">
        <v>227.5</v>
      </c>
      <c r="V82" s="6">
        <v>-252.5</v>
      </c>
      <c r="W82" s="6">
        <v>-252.5</v>
      </c>
      <c r="X82" s="6">
        <v>227.5</v>
      </c>
      <c r="Y82" s="6">
        <v>560</v>
      </c>
      <c r="Z82" s="8">
        <v>400.90400218963623</v>
      </c>
      <c r="AA82" s="8">
        <v>400.90400218963623</v>
      </c>
      <c r="AB82" s="6">
        <v>1</v>
      </c>
      <c r="AC82" s="5" t="s">
        <v>533</v>
      </c>
      <c r="AD82" t="s">
        <v>33</v>
      </c>
      <c r="AE82" s="6" t="s">
        <v>56</v>
      </c>
    </row>
    <row r="83" spans="1:31" ht="12.75">
      <c r="A83" s="4" t="s">
        <v>534</v>
      </c>
      <c r="B83" s="5" t="s">
        <v>91</v>
      </c>
      <c r="C83" s="6" t="s">
        <v>93</v>
      </c>
      <c r="D83" s="6">
        <v>74.2</v>
      </c>
      <c r="E83" s="6">
        <v>75</v>
      </c>
      <c r="F83" s="6">
        <v>176</v>
      </c>
      <c r="G83" s="6">
        <v>0.7178999781608582</v>
      </c>
      <c r="H83" s="6">
        <v>21</v>
      </c>
      <c r="I83" s="6">
        <v>1.02</v>
      </c>
      <c r="J83" s="7">
        <v>7</v>
      </c>
      <c r="K83" s="6">
        <v>165</v>
      </c>
      <c r="L83" s="6">
        <v>182.5</v>
      </c>
      <c r="M83" s="6">
        <v>-187.5</v>
      </c>
      <c r="N83" s="6">
        <v>182.5</v>
      </c>
      <c r="O83" s="7" t="s">
        <v>87</v>
      </c>
      <c r="P83" s="6">
        <v>140</v>
      </c>
      <c r="Q83" s="6">
        <v>-142.5</v>
      </c>
      <c r="R83" s="6">
        <v>-142.5</v>
      </c>
      <c r="S83" s="6">
        <v>140</v>
      </c>
      <c r="T83" s="6">
        <v>322.5</v>
      </c>
      <c r="U83" s="6">
        <v>182.5</v>
      </c>
      <c r="V83" s="6">
        <v>205</v>
      </c>
      <c r="W83" s="6">
        <v>227.5</v>
      </c>
      <c r="X83" s="6">
        <v>227.5</v>
      </c>
      <c r="Y83" s="6">
        <v>550</v>
      </c>
      <c r="Z83" s="8">
        <v>394.844987988472</v>
      </c>
      <c r="AA83" s="8">
        <v>402.7418877482414</v>
      </c>
      <c r="AB83" s="6">
        <v>1</v>
      </c>
      <c r="AC83" s="5" t="s">
        <v>535</v>
      </c>
      <c r="AD83" t="s">
        <v>33</v>
      </c>
      <c r="AE83" s="6" t="s">
        <v>90</v>
      </c>
    </row>
    <row r="84" spans="1:31" ht="12.75">
      <c r="A84" s="4" t="s">
        <v>536</v>
      </c>
      <c r="B84" s="5" t="s">
        <v>65</v>
      </c>
      <c r="C84" s="6" t="s">
        <v>93</v>
      </c>
      <c r="D84" s="6">
        <v>73.8</v>
      </c>
      <c r="E84" s="6">
        <v>75</v>
      </c>
      <c r="F84" s="6">
        <v>70</v>
      </c>
      <c r="G84" s="6">
        <v>0.7207000255584717</v>
      </c>
      <c r="H84" s="6">
        <v>19</v>
      </c>
      <c r="I84" s="6">
        <v>1.04</v>
      </c>
      <c r="J84" s="7">
        <v>7</v>
      </c>
      <c r="K84" s="6">
        <v>185</v>
      </c>
      <c r="L84" s="6">
        <v>-195</v>
      </c>
      <c r="M84" s="6">
        <v>205</v>
      </c>
      <c r="N84" s="6">
        <v>205</v>
      </c>
      <c r="O84" s="7">
        <v>7</v>
      </c>
      <c r="P84" s="6">
        <v>117.5</v>
      </c>
      <c r="Q84" s="6">
        <v>-122.5</v>
      </c>
      <c r="R84" s="6">
        <v>-130</v>
      </c>
      <c r="S84" s="6">
        <v>117.5</v>
      </c>
      <c r="T84" s="6">
        <v>322.5</v>
      </c>
      <c r="U84" s="6">
        <v>185</v>
      </c>
      <c r="V84" s="6">
        <v>195</v>
      </c>
      <c r="W84" s="6">
        <v>210</v>
      </c>
      <c r="X84" s="6">
        <v>210</v>
      </c>
      <c r="Y84" s="6">
        <v>532.5</v>
      </c>
      <c r="Z84" s="8">
        <v>383.77276360988617</v>
      </c>
      <c r="AA84" s="8">
        <v>399.1236741542816</v>
      </c>
      <c r="AB84" s="6">
        <v>1</v>
      </c>
      <c r="AC84" s="5" t="s">
        <v>537</v>
      </c>
      <c r="AD84" t="s">
        <v>33</v>
      </c>
      <c r="AE84" s="6" t="s">
        <v>68</v>
      </c>
    </row>
    <row r="85" spans="1:31" ht="12.75">
      <c r="A85" s="4" t="s">
        <v>538</v>
      </c>
      <c r="B85" s="5" t="s">
        <v>78</v>
      </c>
      <c r="C85" s="6" t="s">
        <v>93</v>
      </c>
      <c r="D85" s="6">
        <v>74.1</v>
      </c>
      <c r="E85" s="6">
        <v>75</v>
      </c>
      <c r="F85" s="6">
        <v>206</v>
      </c>
      <c r="G85" s="6">
        <v>0.7185999751091003</v>
      </c>
      <c r="H85" s="6">
        <v>23</v>
      </c>
      <c r="I85" s="6">
        <v>1</v>
      </c>
      <c r="J85" s="7">
        <v>7</v>
      </c>
      <c r="K85" s="6">
        <v>190</v>
      </c>
      <c r="L85" s="6">
        <v>-205</v>
      </c>
      <c r="M85" s="6">
        <v>-205</v>
      </c>
      <c r="N85" s="6">
        <v>190</v>
      </c>
      <c r="O85" s="7" t="s">
        <v>87</v>
      </c>
      <c r="P85" s="6">
        <v>122.5</v>
      </c>
      <c r="Q85" s="6">
        <v>-132.5</v>
      </c>
      <c r="R85" s="6">
        <v>132.5</v>
      </c>
      <c r="S85" s="6">
        <v>132.5</v>
      </c>
      <c r="T85" s="6">
        <v>322.5</v>
      </c>
      <c r="U85" s="6">
        <v>195</v>
      </c>
      <c r="V85" s="6">
        <v>210</v>
      </c>
      <c r="W85" s="6">
        <v>-237.5</v>
      </c>
      <c r="X85" s="6">
        <v>210</v>
      </c>
      <c r="Y85" s="6">
        <v>532.5</v>
      </c>
      <c r="Z85" s="8">
        <v>382.65448674559593</v>
      </c>
      <c r="AA85" s="8">
        <v>382.65448674559593</v>
      </c>
      <c r="AB85" s="6">
        <v>1</v>
      </c>
      <c r="AC85" s="5" t="s">
        <v>539</v>
      </c>
      <c r="AD85" t="s">
        <v>33</v>
      </c>
      <c r="AE85" s="6" t="s">
        <v>114</v>
      </c>
    </row>
    <row r="86" spans="1:31" ht="12.75">
      <c r="A86" s="4" t="s">
        <v>540</v>
      </c>
      <c r="B86" s="5" t="s">
        <v>58</v>
      </c>
      <c r="C86" s="6" t="s">
        <v>93</v>
      </c>
      <c r="D86" s="6">
        <v>74.1</v>
      </c>
      <c r="E86" s="6">
        <v>75</v>
      </c>
      <c r="F86" s="6">
        <v>198</v>
      </c>
      <c r="G86" s="6">
        <v>0.7185999751091003</v>
      </c>
      <c r="H86" s="6">
        <v>21</v>
      </c>
      <c r="I86" s="6">
        <v>1.02</v>
      </c>
      <c r="J86" s="7">
        <v>8</v>
      </c>
      <c r="K86" s="6">
        <v>182.5</v>
      </c>
      <c r="L86" s="6">
        <v>-195</v>
      </c>
      <c r="M86" s="6">
        <v>-195</v>
      </c>
      <c r="N86" s="6">
        <v>182.5</v>
      </c>
      <c r="O86" s="7">
        <v>6</v>
      </c>
      <c r="P86" s="6">
        <v>132.5</v>
      </c>
      <c r="Q86" s="6">
        <v>137.5</v>
      </c>
      <c r="R86" s="6">
        <v>142.5</v>
      </c>
      <c r="S86" s="6">
        <v>142.5</v>
      </c>
      <c r="T86" s="6">
        <v>325</v>
      </c>
      <c r="U86" s="6">
        <v>182.5</v>
      </c>
      <c r="V86" s="6">
        <v>192.5</v>
      </c>
      <c r="W86" s="6">
        <v>205</v>
      </c>
      <c r="X86" s="6">
        <v>205</v>
      </c>
      <c r="Y86" s="6">
        <v>530</v>
      </c>
      <c r="Z86" s="8">
        <v>380.8579868078232</v>
      </c>
      <c r="AA86" s="8">
        <v>388.47514654397963</v>
      </c>
      <c r="AB86" s="6">
        <v>1</v>
      </c>
      <c r="AC86" s="5" t="s">
        <v>541</v>
      </c>
      <c r="AD86" t="s">
        <v>33</v>
      </c>
      <c r="AE86" s="6" t="s">
        <v>43</v>
      </c>
    </row>
    <row r="87" spans="1:31" ht="12.75">
      <c r="A87" s="4" t="s">
        <v>542</v>
      </c>
      <c r="B87" s="5" t="s">
        <v>543</v>
      </c>
      <c r="C87" s="6" t="s">
        <v>93</v>
      </c>
      <c r="D87" s="6">
        <v>74.5</v>
      </c>
      <c r="E87" s="6">
        <v>75</v>
      </c>
      <c r="F87" s="6">
        <v>260</v>
      </c>
      <c r="G87" s="6">
        <v>0.7159000039100647</v>
      </c>
      <c r="H87" s="6">
        <v>20</v>
      </c>
      <c r="I87" s="6">
        <v>1.03</v>
      </c>
      <c r="J87" s="7">
        <v>6</v>
      </c>
      <c r="K87" s="6">
        <v>190</v>
      </c>
      <c r="L87" s="6">
        <v>200</v>
      </c>
      <c r="M87" s="6">
        <v>-210</v>
      </c>
      <c r="N87" s="6">
        <v>200</v>
      </c>
      <c r="O87" s="7">
        <v>6</v>
      </c>
      <c r="P87" s="6">
        <v>120</v>
      </c>
      <c r="Q87" s="6">
        <v>125</v>
      </c>
      <c r="R87" s="6">
        <v>-130</v>
      </c>
      <c r="S87" s="6">
        <v>125</v>
      </c>
      <c r="T87" s="6">
        <v>325</v>
      </c>
      <c r="U87" s="6">
        <v>180</v>
      </c>
      <c r="V87" s="6">
        <v>190</v>
      </c>
      <c r="W87" s="6">
        <v>-205</v>
      </c>
      <c r="X87" s="6">
        <v>190</v>
      </c>
      <c r="Y87" s="6">
        <v>515</v>
      </c>
      <c r="Z87" s="8">
        <v>368.6885020136833</v>
      </c>
      <c r="AA87" s="8">
        <v>379.74915707409383</v>
      </c>
      <c r="AB87" s="6">
        <v>1</v>
      </c>
      <c r="AC87" s="5" t="s">
        <v>544</v>
      </c>
      <c r="AD87" t="s">
        <v>33</v>
      </c>
      <c r="AE87" s="6" t="s">
        <v>114</v>
      </c>
    </row>
    <row r="88" spans="1:31" ht="12.75">
      <c r="A88" s="4" t="s">
        <v>545</v>
      </c>
      <c r="B88" s="5" t="s">
        <v>546</v>
      </c>
      <c r="C88" s="6" t="s">
        <v>93</v>
      </c>
      <c r="D88" s="6">
        <v>72.8</v>
      </c>
      <c r="E88" s="6">
        <v>75</v>
      </c>
      <c r="F88" s="6">
        <v>1</v>
      </c>
      <c r="G88" s="6">
        <v>0.7278000116348267</v>
      </c>
      <c r="H88" s="6">
        <v>22</v>
      </c>
      <c r="I88" s="6">
        <v>1.01</v>
      </c>
      <c r="J88" s="7">
        <v>6</v>
      </c>
      <c r="K88" s="6">
        <v>182.5</v>
      </c>
      <c r="L88" s="6">
        <v>-187.5</v>
      </c>
      <c r="M88" s="6">
        <v>-192.5</v>
      </c>
      <c r="N88" s="6">
        <v>182.5</v>
      </c>
      <c r="O88" s="7" t="s">
        <v>95</v>
      </c>
      <c r="P88" s="6">
        <v>110</v>
      </c>
      <c r="Q88" s="6">
        <v>115</v>
      </c>
      <c r="R88" s="6">
        <v>-122.5</v>
      </c>
      <c r="S88" s="6">
        <v>115</v>
      </c>
      <c r="T88" s="6">
        <v>297.5</v>
      </c>
      <c r="U88" s="6">
        <v>205</v>
      </c>
      <c r="V88" s="6">
        <v>-212.5</v>
      </c>
      <c r="W88" s="6">
        <v>215</v>
      </c>
      <c r="X88" s="6">
        <v>215</v>
      </c>
      <c r="Y88" s="6">
        <v>512.5</v>
      </c>
      <c r="Z88" s="8">
        <v>372.99750596284866</v>
      </c>
      <c r="AA88" s="8">
        <v>376.72748102247715</v>
      </c>
      <c r="AB88" s="6">
        <v>1</v>
      </c>
      <c r="AC88" s="5" t="s">
        <v>547</v>
      </c>
      <c r="AD88" t="s">
        <v>33</v>
      </c>
      <c r="AE88" s="6" t="s">
        <v>548</v>
      </c>
    </row>
    <row r="89" spans="1:31" ht="12.75">
      <c r="A89" s="4" t="s">
        <v>549</v>
      </c>
      <c r="B89" s="5" t="s">
        <v>65</v>
      </c>
      <c r="C89" s="6" t="s">
        <v>93</v>
      </c>
      <c r="D89" s="6">
        <v>73.1</v>
      </c>
      <c r="E89" s="6">
        <v>75</v>
      </c>
      <c r="F89" s="6">
        <v>79</v>
      </c>
      <c r="G89" s="6">
        <v>0.725600004196167</v>
      </c>
      <c r="H89" s="6">
        <v>19</v>
      </c>
      <c r="I89" s="6">
        <v>1.04</v>
      </c>
      <c r="J89" s="7">
        <v>8</v>
      </c>
      <c r="K89" s="6">
        <v>170</v>
      </c>
      <c r="L89" s="6">
        <v>-172.5</v>
      </c>
      <c r="M89" s="6">
        <v>187.5</v>
      </c>
      <c r="N89" s="6">
        <v>187.5</v>
      </c>
      <c r="O89" s="7">
        <v>7</v>
      </c>
      <c r="P89" s="6">
        <v>110</v>
      </c>
      <c r="Q89" s="6">
        <v>117.5</v>
      </c>
      <c r="R89" s="6">
        <v>-127.5</v>
      </c>
      <c r="S89" s="6">
        <v>117.5</v>
      </c>
      <c r="T89" s="6">
        <v>305</v>
      </c>
      <c r="U89" s="6">
        <v>182.5</v>
      </c>
      <c r="V89" s="6">
        <v>195</v>
      </c>
      <c r="W89" s="6">
        <v>207.5</v>
      </c>
      <c r="X89" s="6">
        <v>207.5</v>
      </c>
      <c r="Y89" s="6">
        <v>512.5</v>
      </c>
      <c r="Z89" s="8">
        <v>371.8700021505356</v>
      </c>
      <c r="AA89" s="8">
        <v>386.744802236557</v>
      </c>
      <c r="AB89" s="6">
        <v>1</v>
      </c>
      <c r="AC89" s="5" t="s">
        <v>550</v>
      </c>
      <c r="AD89" t="s">
        <v>33</v>
      </c>
      <c r="AE89" s="6" t="s">
        <v>68</v>
      </c>
    </row>
    <row r="90" spans="1:31" ht="12.75">
      <c r="A90" s="4" t="s">
        <v>551</v>
      </c>
      <c r="B90" s="5" t="s">
        <v>65</v>
      </c>
      <c r="C90" s="6" t="s">
        <v>93</v>
      </c>
      <c r="D90" s="6">
        <v>73.5</v>
      </c>
      <c r="E90" s="6">
        <v>75</v>
      </c>
      <c r="F90" s="6">
        <v>77</v>
      </c>
      <c r="G90" s="6">
        <v>0.7228000164031982</v>
      </c>
      <c r="H90" s="6">
        <v>21</v>
      </c>
      <c r="I90" s="6">
        <v>1.02</v>
      </c>
      <c r="J90" s="7">
        <v>7</v>
      </c>
      <c r="K90" s="6">
        <v>-180</v>
      </c>
      <c r="L90" s="6">
        <v>180</v>
      </c>
      <c r="M90" s="6">
        <v>192.5</v>
      </c>
      <c r="N90" s="6">
        <v>192.5</v>
      </c>
      <c r="O90" s="7" t="s">
        <v>552</v>
      </c>
      <c r="P90" s="6">
        <v>132.5</v>
      </c>
      <c r="Q90" s="6">
        <v>-137.5</v>
      </c>
      <c r="R90" s="6">
        <v>-137.5</v>
      </c>
      <c r="S90" s="6">
        <v>132.5</v>
      </c>
      <c r="T90" s="6">
        <v>325</v>
      </c>
      <c r="U90" s="6">
        <v>180</v>
      </c>
      <c r="V90" s="6">
        <v>-187.5</v>
      </c>
      <c r="W90" s="6">
        <v>187.5</v>
      </c>
      <c r="X90" s="6">
        <v>187.5</v>
      </c>
      <c r="Y90" s="6">
        <v>512.5</v>
      </c>
      <c r="Z90" s="8">
        <v>370.4350084066391</v>
      </c>
      <c r="AA90" s="8">
        <v>377.8437085747719</v>
      </c>
      <c r="AB90" s="6">
        <v>1</v>
      </c>
      <c r="AC90" s="5" t="s">
        <v>553</v>
      </c>
      <c r="AD90" t="s">
        <v>33</v>
      </c>
      <c r="AE90" s="6" t="s">
        <v>68</v>
      </c>
    </row>
    <row r="91" spans="1:31" ht="12.75">
      <c r="A91" s="4" t="s">
        <v>554</v>
      </c>
      <c r="B91" s="5" t="s">
        <v>555</v>
      </c>
      <c r="C91" s="6" t="s">
        <v>93</v>
      </c>
      <c r="D91" s="6">
        <v>73.9</v>
      </c>
      <c r="E91" s="6">
        <v>75</v>
      </c>
      <c r="F91" s="6">
        <v>168</v>
      </c>
      <c r="G91" s="6">
        <v>0.7200000286102295</v>
      </c>
      <c r="H91" s="6">
        <v>20</v>
      </c>
      <c r="I91" s="6">
        <v>1.03</v>
      </c>
      <c r="J91" s="7">
        <v>10</v>
      </c>
      <c r="K91" s="6">
        <v>172.5</v>
      </c>
      <c r="L91" s="6">
        <v>182.5</v>
      </c>
      <c r="M91" s="6">
        <v>190</v>
      </c>
      <c r="N91" s="6">
        <v>190</v>
      </c>
      <c r="O91" s="7" t="s">
        <v>201</v>
      </c>
      <c r="P91" s="6">
        <v>115</v>
      </c>
      <c r="Q91" s="6">
        <v>-120</v>
      </c>
      <c r="R91" s="6">
        <v>-120</v>
      </c>
      <c r="S91" s="6">
        <v>115</v>
      </c>
      <c r="T91" s="6">
        <v>305</v>
      </c>
      <c r="U91" s="6">
        <v>182.5</v>
      </c>
      <c r="V91" s="6">
        <v>195</v>
      </c>
      <c r="W91" s="6">
        <v>-205</v>
      </c>
      <c r="X91" s="6">
        <v>195</v>
      </c>
      <c r="Y91" s="6">
        <v>500</v>
      </c>
      <c r="Z91" s="8">
        <v>360.00001430511475</v>
      </c>
      <c r="AA91" s="8">
        <v>370.8000147342682</v>
      </c>
      <c r="AB91" s="6">
        <v>1</v>
      </c>
      <c r="AC91" s="5" t="s">
        <v>556</v>
      </c>
      <c r="AD91" t="s">
        <v>33</v>
      </c>
      <c r="AE91" s="6" t="s">
        <v>557</v>
      </c>
    </row>
    <row r="92" spans="1:31" ht="12.75">
      <c r="A92" s="4" t="s">
        <v>558</v>
      </c>
      <c r="B92" s="5" t="s">
        <v>46</v>
      </c>
      <c r="C92" s="6" t="s">
        <v>93</v>
      </c>
      <c r="D92" s="6">
        <v>74</v>
      </c>
      <c r="E92" s="6">
        <v>75</v>
      </c>
      <c r="F92" s="6">
        <v>239</v>
      </c>
      <c r="G92" s="6">
        <v>0.7192999720573425</v>
      </c>
      <c r="H92" s="6">
        <v>19</v>
      </c>
      <c r="I92" s="6">
        <v>1.04</v>
      </c>
      <c r="J92" s="7">
        <v>7</v>
      </c>
      <c r="K92" s="6">
        <v>-170</v>
      </c>
      <c r="L92" s="6">
        <v>175</v>
      </c>
      <c r="M92" s="6">
        <v>-187.5</v>
      </c>
      <c r="N92" s="6">
        <v>175</v>
      </c>
      <c r="O92" s="7" t="s">
        <v>369</v>
      </c>
      <c r="P92" s="6">
        <v>125</v>
      </c>
      <c r="Q92" s="6">
        <v>-132.5</v>
      </c>
      <c r="R92" s="6">
        <v>132.5</v>
      </c>
      <c r="S92" s="6">
        <v>132.5</v>
      </c>
      <c r="T92" s="6">
        <v>307.5</v>
      </c>
      <c r="U92" s="6">
        <v>180</v>
      </c>
      <c r="V92" s="6">
        <v>185</v>
      </c>
      <c r="W92" s="6">
        <v>192.5</v>
      </c>
      <c r="X92" s="6">
        <v>192.5</v>
      </c>
      <c r="Y92" s="6">
        <v>500</v>
      </c>
      <c r="Z92" s="8">
        <v>359.64998602867126</v>
      </c>
      <c r="AA92" s="8">
        <v>374.0359854698181</v>
      </c>
      <c r="AB92" s="6">
        <v>1</v>
      </c>
      <c r="AC92" s="5" t="s">
        <v>559</v>
      </c>
      <c r="AD92" t="s">
        <v>33</v>
      </c>
      <c r="AE92" s="6" t="s">
        <v>49</v>
      </c>
    </row>
    <row r="93" spans="1:31" ht="12.75">
      <c r="A93" s="4" t="s">
        <v>560</v>
      </c>
      <c r="B93" s="5" t="s">
        <v>91</v>
      </c>
      <c r="C93" s="6" t="s">
        <v>93</v>
      </c>
      <c r="D93" s="6">
        <v>74.4</v>
      </c>
      <c r="E93" s="6">
        <v>75</v>
      </c>
      <c r="F93" s="6">
        <v>170</v>
      </c>
      <c r="G93" s="6">
        <v>0.7166000008583069</v>
      </c>
      <c r="H93" s="6">
        <v>20</v>
      </c>
      <c r="I93" s="6">
        <v>1.03</v>
      </c>
      <c r="J93" s="7">
        <v>7</v>
      </c>
      <c r="K93" s="6">
        <v>157.5</v>
      </c>
      <c r="L93" s="6">
        <v>162.5</v>
      </c>
      <c r="M93" s="6">
        <v>167.5</v>
      </c>
      <c r="N93" s="6">
        <v>167.5</v>
      </c>
      <c r="O93" s="7" t="s">
        <v>268</v>
      </c>
      <c r="P93" s="6">
        <v>117.5</v>
      </c>
      <c r="Q93" s="6">
        <v>122.5</v>
      </c>
      <c r="R93" s="6">
        <v>-130</v>
      </c>
      <c r="S93" s="6">
        <v>122.5</v>
      </c>
      <c r="T93" s="6">
        <v>290</v>
      </c>
      <c r="U93" s="6">
        <v>182.5</v>
      </c>
      <c r="V93" s="6">
        <v>192.5</v>
      </c>
      <c r="W93" s="6">
        <v>-212.5</v>
      </c>
      <c r="X93" s="6">
        <v>192.5</v>
      </c>
      <c r="Y93" s="6">
        <v>482.5</v>
      </c>
      <c r="Z93" s="8">
        <v>345.7595004141331</v>
      </c>
      <c r="AA93" s="8">
        <v>356.1322854265571</v>
      </c>
      <c r="AB93" s="6">
        <v>1</v>
      </c>
      <c r="AC93" s="5" t="s">
        <v>561</v>
      </c>
      <c r="AD93" t="s">
        <v>33</v>
      </c>
      <c r="AE93" s="6" t="s">
        <v>90</v>
      </c>
    </row>
    <row r="94" spans="1:31" ht="12.75">
      <c r="A94" s="20"/>
      <c r="B94" s="21"/>
      <c r="C94" s="19"/>
      <c r="D94" s="19"/>
      <c r="E94" s="19"/>
      <c r="F94" s="19"/>
      <c r="G94" s="19"/>
      <c r="H94" s="19"/>
      <c r="I94" s="19"/>
      <c r="J94" s="22"/>
      <c r="K94" s="19"/>
      <c r="L94" s="19"/>
      <c r="M94" s="19"/>
      <c r="N94" s="19"/>
      <c r="O94" s="22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23"/>
      <c r="AA94" s="23"/>
      <c r="AB94" s="19"/>
      <c r="AC94" s="21"/>
      <c r="AE94" s="24"/>
    </row>
  </sheetData>
  <mergeCells count="1">
    <mergeCell ref="A1:AE1"/>
  </mergeCells>
  <conditionalFormatting sqref="Y3:Y94">
    <cfRule type="expression" priority="1" dxfId="0" stopIfTrue="1">
      <formula>AND(AB3=1)</formula>
    </cfRule>
  </conditionalFormatting>
  <conditionalFormatting sqref="Z3:Z94">
    <cfRule type="expression" priority="2" dxfId="0" stopIfTrue="1">
      <formula>AND($AC3=2)</formula>
    </cfRule>
  </conditionalFormatting>
  <conditionalFormatting sqref="AA3:AA94">
    <cfRule type="expression" priority="3" dxfId="0" stopIfTrue="1">
      <formula>AND(AB3=3)</formula>
    </cfRule>
  </conditionalFormatting>
  <conditionalFormatting sqref="K2:W94">
    <cfRule type="cellIs" priority="4" dxfId="1" operator="lessThan" stopIfTrue="1">
      <formula>0</formula>
    </cfRule>
  </conditionalFormatting>
  <conditionalFormatting sqref="X2">
    <cfRule type="expression" priority="5" dxfId="2" stopIfTrue="1">
      <formula>AND(COLUMN(X2)=#REF!)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70"/>
  <sheetViews>
    <sheetView workbookViewId="0" topLeftCell="A1">
      <pane ySplit="2" topLeftCell="BM3" activePane="bottomLeft" state="frozen"/>
      <selection pane="topLeft" activeCell="A1" sqref="A1"/>
      <selection pane="bottomLeft" activeCell="AF1" sqref="AF1:AF16384"/>
    </sheetView>
  </sheetViews>
  <sheetFormatPr defaultColWidth="9.140625" defaultRowHeight="12.75"/>
  <cols>
    <col min="1" max="1" width="21.00390625" style="0" bestFit="1" customWidth="1"/>
    <col min="2" max="2" width="6.421875" style="0" bestFit="1" customWidth="1"/>
    <col min="3" max="3" width="5.421875" style="0" bestFit="1" customWidth="1"/>
    <col min="5" max="13" width="0" style="0" hidden="1" customWidth="1"/>
    <col min="15" max="18" width="0" style="0" hidden="1" customWidth="1"/>
    <col min="19" max="19" width="8.00390625" style="0" bestFit="1" customWidth="1"/>
    <col min="21" max="23" width="0" style="0" hidden="1" customWidth="1"/>
    <col min="24" max="24" width="7.8515625" style="0" bestFit="1" customWidth="1"/>
    <col min="27" max="28" width="0" style="0" hidden="1" customWidth="1"/>
    <col min="29" max="29" width="14.57421875" style="0" bestFit="1" customWidth="1"/>
    <col min="30" max="30" width="0" style="0" hidden="1" customWidth="1"/>
    <col min="31" max="31" width="5.7109375" style="0" bestFit="1" customWidth="1"/>
    <col min="32" max="32" width="4.7109375" style="0" hidden="1" customWidth="1"/>
  </cols>
  <sheetData>
    <row r="1" spans="1:31" ht="20.25">
      <c r="A1" s="28" t="s">
        <v>600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</row>
    <row r="2" spans="1:32" ht="38.25">
      <c r="A2" s="12" t="s">
        <v>0</v>
      </c>
      <c r="B2" s="13" t="s">
        <v>1</v>
      </c>
      <c r="C2" s="14" t="s">
        <v>2</v>
      </c>
      <c r="D2" s="14" t="str">
        <f>'[2]Lifting'!$E$7</f>
        <v>Bwt (kg)</v>
      </c>
      <c r="E2" s="14" t="str">
        <f>IF(D2="Bwt (lb)","WtCls (lb)","WtCls (kg)")</f>
        <v>WtCls (kg)</v>
      </c>
      <c r="F2" s="14" t="s">
        <v>3</v>
      </c>
      <c r="G2" s="14" t="s">
        <v>4</v>
      </c>
      <c r="H2" s="14" t="s">
        <v>5</v>
      </c>
      <c r="I2" s="14" t="s">
        <v>6</v>
      </c>
      <c r="J2" s="14" t="s">
        <v>7</v>
      </c>
      <c r="K2" s="14" t="s">
        <v>8</v>
      </c>
      <c r="L2" s="14" t="s">
        <v>9</v>
      </c>
      <c r="M2" s="14" t="s">
        <v>10</v>
      </c>
      <c r="N2" s="14" t="s">
        <v>11</v>
      </c>
      <c r="O2" s="14" t="s">
        <v>12</v>
      </c>
      <c r="P2" s="14" t="s">
        <v>13</v>
      </c>
      <c r="Q2" s="14" t="s">
        <v>14</v>
      </c>
      <c r="R2" s="14" t="s">
        <v>15</v>
      </c>
      <c r="S2" s="14" t="s">
        <v>16</v>
      </c>
      <c r="T2" s="14" t="s">
        <v>17</v>
      </c>
      <c r="U2" s="14" t="s">
        <v>18</v>
      </c>
      <c r="V2" s="14" t="s">
        <v>19</v>
      </c>
      <c r="W2" s="14" t="s">
        <v>20</v>
      </c>
      <c r="X2" s="14" t="s">
        <v>21</v>
      </c>
      <c r="Y2" s="15" t="s">
        <v>22</v>
      </c>
      <c r="Z2" s="15" t="s">
        <v>23</v>
      </c>
      <c r="AA2" s="15" t="s">
        <v>24</v>
      </c>
      <c r="AB2" s="14" t="s">
        <v>25</v>
      </c>
      <c r="AC2" s="16" t="s">
        <v>26</v>
      </c>
      <c r="AD2" s="17"/>
      <c r="AE2" s="18" t="s">
        <v>222</v>
      </c>
      <c r="AF2" s="18" t="s">
        <v>626</v>
      </c>
    </row>
    <row r="3" spans="1:32" ht="12.75">
      <c r="A3" s="4" t="s">
        <v>340</v>
      </c>
      <c r="B3" s="5" t="s">
        <v>58</v>
      </c>
      <c r="C3" s="6" t="s">
        <v>29</v>
      </c>
      <c r="D3" s="6">
        <v>125.1</v>
      </c>
      <c r="E3" s="6" t="s">
        <v>341</v>
      </c>
      <c r="F3" s="6">
        <v>50</v>
      </c>
      <c r="G3" s="6">
        <v>0.7937999963760376</v>
      </c>
      <c r="H3" s="6">
        <v>20</v>
      </c>
      <c r="I3" s="6">
        <v>1.03</v>
      </c>
      <c r="J3" s="7">
        <v>9</v>
      </c>
      <c r="K3" s="6">
        <v>182.5</v>
      </c>
      <c r="L3" s="6">
        <v>200</v>
      </c>
      <c r="M3" s="6">
        <v>220</v>
      </c>
      <c r="N3" s="6">
        <v>220</v>
      </c>
      <c r="O3" s="7" t="s">
        <v>296</v>
      </c>
      <c r="P3" s="6">
        <v>125</v>
      </c>
      <c r="Q3" s="6">
        <v>137.5</v>
      </c>
      <c r="R3" s="6">
        <v>142.5</v>
      </c>
      <c r="S3" s="6">
        <v>142.5</v>
      </c>
      <c r="T3" s="6">
        <v>362.5</v>
      </c>
      <c r="U3" s="6">
        <v>160</v>
      </c>
      <c r="V3" s="6">
        <v>182.5</v>
      </c>
      <c r="W3" s="6">
        <v>-207.5</v>
      </c>
      <c r="X3" s="6">
        <v>182.5</v>
      </c>
      <c r="Y3" s="6">
        <v>545</v>
      </c>
      <c r="Z3" s="8">
        <v>432.6209980249405</v>
      </c>
      <c r="AA3" s="8">
        <v>445.59962796568874</v>
      </c>
      <c r="AB3" s="6">
        <v>1</v>
      </c>
      <c r="AC3" s="5" t="s">
        <v>342</v>
      </c>
      <c r="AD3" t="s">
        <v>33</v>
      </c>
      <c r="AE3" s="6" t="s">
        <v>43</v>
      </c>
      <c r="AF3" s="6">
        <v>12</v>
      </c>
    </row>
    <row r="4" spans="1:32" ht="12.75">
      <c r="A4" s="4" t="s">
        <v>343</v>
      </c>
      <c r="B4" s="5" t="s">
        <v>344</v>
      </c>
      <c r="C4" s="6" t="s">
        <v>29</v>
      </c>
      <c r="D4" s="6">
        <v>133.3</v>
      </c>
      <c r="E4" s="6" t="s">
        <v>341</v>
      </c>
      <c r="F4" s="6">
        <v>205</v>
      </c>
      <c r="G4" s="6">
        <v>0.7846999764442444</v>
      </c>
      <c r="H4" s="6">
        <v>22</v>
      </c>
      <c r="I4" s="6">
        <v>1.01</v>
      </c>
      <c r="J4" s="7">
        <v>8</v>
      </c>
      <c r="K4" s="6">
        <v>185</v>
      </c>
      <c r="L4" s="6">
        <v>-207.5</v>
      </c>
      <c r="M4" s="6">
        <v>-220</v>
      </c>
      <c r="N4" s="6">
        <v>185</v>
      </c>
      <c r="O4" s="7" t="s">
        <v>296</v>
      </c>
      <c r="P4" s="6">
        <v>-125</v>
      </c>
      <c r="Q4" s="6">
        <v>130</v>
      </c>
      <c r="R4" s="6">
        <v>-135</v>
      </c>
      <c r="S4" s="6">
        <v>130</v>
      </c>
      <c r="T4" s="6">
        <v>315</v>
      </c>
      <c r="U4" s="6">
        <v>150</v>
      </c>
      <c r="V4" s="6">
        <v>165</v>
      </c>
      <c r="W4" s="6">
        <v>-170</v>
      </c>
      <c r="X4" s="6">
        <v>165</v>
      </c>
      <c r="Y4" s="6">
        <v>480</v>
      </c>
      <c r="Z4" s="8">
        <v>376.6559886932373</v>
      </c>
      <c r="AA4" s="8">
        <v>380.4225485801697</v>
      </c>
      <c r="AB4" s="6">
        <v>1</v>
      </c>
      <c r="AC4" s="5" t="s">
        <v>345</v>
      </c>
      <c r="AD4" t="s">
        <v>33</v>
      </c>
      <c r="AE4" s="6" t="s">
        <v>241</v>
      </c>
      <c r="AF4" s="6">
        <v>9</v>
      </c>
    </row>
    <row r="5" spans="1:32" ht="12.75">
      <c r="A5" s="4" t="s">
        <v>346</v>
      </c>
      <c r="B5" s="5" t="s">
        <v>86</v>
      </c>
      <c r="C5" s="6" t="s">
        <v>29</v>
      </c>
      <c r="D5" s="6">
        <v>128.2</v>
      </c>
      <c r="E5" s="6" t="s">
        <v>341</v>
      </c>
      <c r="F5" s="6">
        <v>222</v>
      </c>
      <c r="G5" s="6">
        <v>0.7903000116348267</v>
      </c>
      <c r="H5" s="6">
        <v>19</v>
      </c>
      <c r="I5" s="6">
        <v>1.04</v>
      </c>
      <c r="J5" s="7">
        <v>8</v>
      </c>
      <c r="K5" s="6">
        <v>170</v>
      </c>
      <c r="L5" s="6">
        <v>185</v>
      </c>
      <c r="M5" s="6">
        <v>195</v>
      </c>
      <c r="N5" s="6">
        <v>195</v>
      </c>
      <c r="O5" s="7" t="s">
        <v>280</v>
      </c>
      <c r="P5" s="6">
        <v>82.5</v>
      </c>
      <c r="Q5" s="6">
        <v>90</v>
      </c>
      <c r="R5" s="6">
        <v>97.5</v>
      </c>
      <c r="S5" s="6">
        <v>97.5</v>
      </c>
      <c r="T5" s="6">
        <v>292.5</v>
      </c>
      <c r="U5" s="6">
        <v>122.5</v>
      </c>
      <c r="V5" s="6">
        <v>137.5</v>
      </c>
      <c r="W5" s="6">
        <v>150</v>
      </c>
      <c r="X5" s="6">
        <v>150</v>
      </c>
      <c r="Y5" s="6">
        <v>442.5</v>
      </c>
      <c r="Z5" s="8">
        <v>349.7077551484108</v>
      </c>
      <c r="AA5" s="8">
        <v>363.69606535434724</v>
      </c>
      <c r="AB5" s="6">
        <v>1</v>
      </c>
      <c r="AC5" s="5" t="s">
        <v>347</v>
      </c>
      <c r="AD5" t="s">
        <v>33</v>
      </c>
      <c r="AE5" s="6" t="s">
        <v>34</v>
      </c>
      <c r="AF5" s="6">
        <v>8</v>
      </c>
    </row>
    <row r="6" spans="1:32" ht="12.75">
      <c r="A6" s="4" t="s">
        <v>348</v>
      </c>
      <c r="B6" s="5" t="s">
        <v>51</v>
      </c>
      <c r="C6" s="6" t="s">
        <v>29</v>
      </c>
      <c r="D6" s="6">
        <v>116.5</v>
      </c>
      <c r="E6" s="6" t="s">
        <v>341</v>
      </c>
      <c r="F6" s="6">
        <v>105</v>
      </c>
      <c r="G6" s="6">
        <v>0.8040000200271606</v>
      </c>
      <c r="H6" s="6">
        <v>19</v>
      </c>
      <c r="I6" s="6">
        <v>1.04</v>
      </c>
      <c r="J6" s="7">
        <v>8</v>
      </c>
      <c r="K6" s="6">
        <v>165</v>
      </c>
      <c r="L6" s="6">
        <v>170</v>
      </c>
      <c r="M6" s="6">
        <v>-180</v>
      </c>
      <c r="N6" s="6">
        <v>170</v>
      </c>
      <c r="O6" s="7" t="s">
        <v>280</v>
      </c>
      <c r="P6" s="6">
        <v>70</v>
      </c>
      <c r="Q6" s="6">
        <v>77.5</v>
      </c>
      <c r="R6" s="6">
        <v>-80</v>
      </c>
      <c r="S6" s="6">
        <v>77.5</v>
      </c>
      <c r="T6" s="6">
        <v>247.5</v>
      </c>
      <c r="U6" s="6">
        <v>150</v>
      </c>
      <c r="V6" s="6">
        <v>160</v>
      </c>
      <c r="W6" s="6">
        <v>-165</v>
      </c>
      <c r="X6" s="6">
        <v>160</v>
      </c>
      <c r="Y6" s="6">
        <v>407.5</v>
      </c>
      <c r="Z6" s="8">
        <v>327.63000816106796</v>
      </c>
      <c r="AA6" s="8">
        <v>340.7352084875107</v>
      </c>
      <c r="AB6" s="6">
        <v>1</v>
      </c>
      <c r="AC6" s="5" t="s">
        <v>349</v>
      </c>
      <c r="AD6" t="s">
        <v>33</v>
      </c>
      <c r="AE6" s="6" t="s">
        <v>43</v>
      </c>
      <c r="AF6" s="6">
        <v>7</v>
      </c>
    </row>
    <row r="7" spans="1:32" ht="12.75">
      <c r="A7" s="4" t="s">
        <v>350</v>
      </c>
      <c r="B7" s="5" t="s">
        <v>351</v>
      </c>
      <c r="C7" s="6" t="s">
        <v>29</v>
      </c>
      <c r="D7" s="6">
        <v>160.8</v>
      </c>
      <c r="E7" s="6" t="s">
        <v>341</v>
      </c>
      <c r="F7" s="6">
        <v>249</v>
      </c>
      <c r="G7" s="6">
        <v>0.76910001039505</v>
      </c>
      <c r="H7" s="6">
        <v>19</v>
      </c>
      <c r="I7" s="6">
        <v>1.04</v>
      </c>
      <c r="J7" s="7">
        <v>7</v>
      </c>
      <c r="K7" s="6">
        <v>125</v>
      </c>
      <c r="L7" s="6">
        <v>142.5</v>
      </c>
      <c r="M7" s="6">
        <v>155</v>
      </c>
      <c r="N7" s="6">
        <v>155</v>
      </c>
      <c r="O7" s="7" t="s">
        <v>280</v>
      </c>
      <c r="P7" s="6">
        <v>77.5</v>
      </c>
      <c r="Q7" s="6">
        <v>85</v>
      </c>
      <c r="R7" s="6">
        <v>-100</v>
      </c>
      <c r="S7" s="6">
        <v>85</v>
      </c>
      <c r="T7" s="6">
        <v>240</v>
      </c>
      <c r="U7" s="6">
        <v>130</v>
      </c>
      <c r="V7" s="6">
        <v>140</v>
      </c>
      <c r="W7" s="6">
        <v>-145</v>
      </c>
      <c r="X7" s="6">
        <v>140</v>
      </c>
      <c r="Y7" s="6">
        <v>380</v>
      </c>
      <c r="Z7" s="8">
        <v>292.258003950119</v>
      </c>
      <c r="AA7" s="8">
        <v>303.9483241081238</v>
      </c>
      <c r="AB7" s="6">
        <v>1</v>
      </c>
      <c r="AC7" s="5" t="s">
        <v>352</v>
      </c>
      <c r="AD7" t="s">
        <v>33</v>
      </c>
      <c r="AE7" s="6" t="s">
        <v>34</v>
      </c>
      <c r="AF7" s="6">
        <v>6</v>
      </c>
    </row>
    <row r="8" spans="1:32" ht="12.75">
      <c r="A8" s="4" t="s">
        <v>353</v>
      </c>
      <c r="B8" s="5" t="s">
        <v>51</v>
      </c>
      <c r="C8" s="6" t="s">
        <v>29</v>
      </c>
      <c r="D8" s="6">
        <v>87.8</v>
      </c>
      <c r="E8" s="6">
        <v>90</v>
      </c>
      <c r="F8" s="6">
        <v>87</v>
      </c>
      <c r="G8" s="6">
        <v>0.8733000159263611</v>
      </c>
      <c r="H8" s="6">
        <v>20</v>
      </c>
      <c r="I8" s="6">
        <v>1.03</v>
      </c>
      <c r="J8" s="7">
        <v>5</v>
      </c>
      <c r="K8" s="6">
        <v>197.5</v>
      </c>
      <c r="L8" s="6">
        <v>207.5</v>
      </c>
      <c r="M8" s="6">
        <v>212.5</v>
      </c>
      <c r="N8" s="6">
        <v>212.5</v>
      </c>
      <c r="O8" s="7" t="s">
        <v>354</v>
      </c>
      <c r="P8" s="6">
        <v>97.5</v>
      </c>
      <c r="Q8" s="6">
        <v>107.5</v>
      </c>
      <c r="R8" s="6">
        <v>112.5</v>
      </c>
      <c r="S8" s="6">
        <v>112.5</v>
      </c>
      <c r="T8" s="6">
        <v>325</v>
      </c>
      <c r="U8" s="6">
        <v>185</v>
      </c>
      <c r="V8" s="6">
        <v>197.5</v>
      </c>
      <c r="W8" s="6">
        <v>-200</v>
      </c>
      <c r="X8" s="6">
        <v>197.5</v>
      </c>
      <c r="Y8" s="6">
        <v>522.5</v>
      </c>
      <c r="Z8" s="8">
        <v>456.29925832152367</v>
      </c>
      <c r="AA8" s="8">
        <v>469.9882360711694</v>
      </c>
      <c r="AB8" s="6">
        <v>1</v>
      </c>
      <c r="AC8" s="5" t="s">
        <v>355</v>
      </c>
      <c r="AD8" t="s">
        <v>33</v>
      </c>
      <c r="AE8" s="6" t="s">
        <v>43</v>
      </c>
      <c r="AF8" s="6">
        <v>12</v>
      </c>
    </row>
    <row r="9" spans="1:32" ht="12.75">
      <c r="A9" s="4" t="s">
        <v>356</v>
      </c>
      <c r="B9" s="5" t="s">
        <v>78</v>
      </c>
      <c r="C9" s="6" t="s">
        <v>29</v>
      </c>
      <c r="D9" s="6">
        <v>89.9</v>
      </c>
      <c r="E9" s="6">
        <v>90</v>
      </c>
      <c r="F9" s="6">
        <v>155</v>
      </c>
      <c r="G9" s="6">
        <v>0.8644999861717224</v>
      </c>
      <c r="H9" s="6">
        <v>21</v>
      </c>
      <c r="I9" s="6">
        <v>1.02</v>
      </c>
      <c r="J9" s="7">
        <v>7</v>
      </c>
      <c r="K9" s="6">
        <v>165</v>
      </c>
      <c r="L9" s="6">
        <v>182.5</v>
      </c>
      <c r="M9" s="6">
        <v>192.5</v>
      </c>
      <c r="N9" s="6">
        <v>192.5</v>
      </c>
      <c r="O9" s="7" t="s">
        <v>280</v>
      </c>
      <c r="P9" s="6">
        <v>112.5</v>
      </c>
      <c r="Q9" s="6">
        <v>120</v>
      </c>
      <c r="R9" s="6">
        <v>-137.5</v>
      </c>
      <c r="S9" s="6">
        <v>120</v>
      </c>
      <c r="T9" s="6">
        <v>312.5</v>
      </c>
      <c r="U9" s="6">
        <v>137.5</v>
      </c>
      <c r="V9" s="6">
        <v>145</v>
      </c>
      <c r="W9" s="6">
        <v>160</v>
      </c>
      <c r="X9" s="6">
        <v>160</v>
      </c>
      <c r="Y9" s="6">
        <v>472.5</v>
      </c>
      <c r="Z9" s="8">
        <v>408.47624346613884</v>
      </c>
      <c r="AA9" s="8">
        <v>416.64576833546164</v>
      </c>
      <c r="AB9" s="6">
        <v>1</v>
      </c>
      <c r="AC9" s="5" t="s">
        <v>357</v>
      </c>
      <c r="AD9" t="s">
        <v>33</v>
      </c>
      <c r="AE9" s="6" t="s">
        <v>79</v>
      </c>
      <c r="AF9" s="6">
        <v>9</v>
      </c>
    </row>
    <row r="10" spans="1:32" ht="12.75">
      <c r="A10" s="4" t="s">
        <v>358</v>
      </c>
      <c r="B10" s="5" t="s">
        <v>86</v>
      </c>
      <c r="C10" s="6" t="s">
        <v>29</v>
      </c>
      <c r="D10" s="6">
        <v>87</v>
      </c>
      <c r="E10" s="6">
        <v>90</v>
      </c>
      <c r="F10" s="6">
        <v>224</v>
      </c>
      <c r="G10" s="6">
        <v>0.8769000172615051</v>
      </c>
      <c r="H10" s="6">
        <v>20</v>
      </c>
      <c r="I10" s="6">
        <v>1.03</v>
      </c>
      <c r="J10" s="7">
        <v>7</v>
      </c>
      <c r="K10" s="6">
        <v>147.5</v>
      </c>
      <c r="L10" s="6">
        <v>-157.5</v>
      </c>
      <c r="M10" s="6">
        <v>157.5</v>
      </c>
      <c r="N10" s="6">
        <v>157.5</v>
      </c>
      <c r="O10" s="7" t="s">
        <v>359</v>
      </c>
      <c r="P10" s="6">
        <v>85</v>
      </c>
      <c r="Q10" s="6">
        <v>90</v>
      </c>
      <c r="R10" s="6">
        <v>95</v>
      </c>
      <c r="S10" s="6">
        <v>95</v>
      </c>
      <c r="T10" s="6">
        <v>252.5</v>
      </c>
      <c r="U10" s="6">
        <v>145</v>
      </c>
      <c r="V10" s="6">
        <v>155</v>
      </c>
      <c r="W10" s="6">
        <v>157.5</v>
      </c>
      <c r="X10" s="6">
        <v>157.5</v>
      </c>
      <c r="Y10" s="6">
        <v>410</v>
      </c>
      <c r="Z10" s="8">
        <v>359.5290070772171</v>
      </c>
      <c r="AA10" s="8">
        <v>370.3148772895336</v>
      </c>
      <c r="AB10" s="6">
        <v>1</v>
      </c>
      <c r="AC10" s="5" t="s">
        <v>360</v>
      </c>
      <c r="AD10" t="s">
        <v>33</v>
      </c>
      <c r="AE10" s="6" t="s">
        <v>34</v>
      </c>
      <c r="AF10" s="6">
        <v>8</v>
      </c>
    </row>
    <row r="11" spans="1:32" ht="12.75">
      <c r="A11" s="4" t="s">
        <v>361</v>
      </c>
      <c r="B11" s="5" t="s">
        <v>40</v>
      </c>
      <c r="C11" s="6" t="s">
        <v>29</v>
      </c>
      <c r="D11" s="6">
        <v>89.6</v>
      </c>
      <c r="E11" s="6">
        <v>90</v>
      </c>
      <c r="F11" s="6">
        <v>13</v>
      </c>
      <c r="G11" s="6">
        <v>0.8657000064849854</v>
      </c>
      <c r="H11" s="6">
        <v>21</v>
      </c>
      <c r="I11" s="6">
        <v>1.02</v>
      </c>
      <c r="J11" s="7">
        <v>5</v>
      </c>
      <c r="K11" s="6">
        <v>-150</v>
      </c>
      <c r="L11" s="6">
        <v>-150</v>
      </c>
      <c r="M11" s="6">
        <v>-150</v>
      </c>
      <c r="N11" s="6">
        <v>0</v>
      </c>
      <c r="O11" s="7" t="s">
        <v>83</v>
      </c>
      <c r="P11" s="6">
        <v>105</v>
      </c>
      <c r="Q11" s="6">
        <v>112.5</v>
      </c>
      <c r="R11" s="6">
        <v>122.5</v>
      </c>
      <c r="S11" s="6">
        <v>122.5</v>
      </c>
      <c r="T11" s="6">
        <v>0</v>
      </c>
      <c r="U11" s="6">
        <v>125</v>
      </c>
      <c r="V11" s="6">
        <v>135</v>
      </c>
      <c r="W11" s="6">
        <v>140</v>
      </c>
      <c r="X11" s="6">
        <v>140</v>
      </c>
      <c r="Y11" s="6">
        <v>0</v>
      </c>
      <c r="Z11" s="8">
        <v>0</v>
      </c>
      <c r="AA11" s="8">
        <v>0</v>
      </c>
      <c r="AB11" s="6">
        <v>1</v>
      </c>
      <c r="AC11" s="5" t="s">
        <v>48</v>
      </c>
      <c r="AD11" t="s">
        <v>33</v>
      </c>
      <c r="AE11" s="6" t="s">
        <v>43</v>
      </c>
      <c r="AF11" s="6"/>
    </row>
    <row r="12" spans="1:32" ht="12.75">
      <c r="A12" s="4" t="s">
        <v>224</v>
      </c>
      <c r="B12" s="5" t="s">
        <v>225</v>
      </c>
      <c r="C12" s="6" t="s">
        <v>93</v>
      </c>
      <c r="D12" s="6">
        <v>98.9</v>
      </c>
      <c r="E12" s="6">
        <v>100</v>
      </c>
      <c r="F12" s="6">
        <v>51</v>
      </c>
      <c r="G12" s="6">
        <v>0.611299991607666</v>
      </c>
      <c r="H12" s="6">
        <v>21</v>
      </c>
      <c r="I12" s="6">
        <v>1.02</v>
      </c>
      <c r="J12" s="7">
        <v>8</v>
      </c>
      <c r="K12" s="6">
        <v>320</v>
      </c>
      <c r="L12" s="6">
        <v>337.5</v>
      </c>
      <c r="M12" s="6">
        <v>352.5</v>
      </c>
      <c r="N12" s="6">
        <v>352.5</v>
      </c>
      <c r="O12" s="7" t="s">
        <v>95</v>
      </c>
      <c r="P12" s="6">
        <v>210</v>
      </c>
      <c r="Q12" s="6">
        <v>222.5</v>
      </c>
      <c r="R12" s="6">
        <v>-235</v>
      </c>
      <c r="S12" s="6">
        <v>222.5</v>
      </c>
      <c r="T12" s="6">
        <v>575</v>
      </c>
      <c r="U12" s="6">
        <v>275</v>
      </c>
      <c r="V12" s="6">
        <v>290</v>
      </c>
      <c r="W12" s="6">
        <v>-297.5</v>
      </c>
      <c r="X12" s="6">
        <v>290</v>
      </c>
      <c r="Y12" s="6">
        <v>865</v>
      </c>
      <c r="Z12" s="8">
        <v>528.7744927406311</v>
      </c>
      <c r="AA12" s="8">
        <v>539.3499825954437</v>
      </c>
      <c r="AB12" s="6">
        <v>1</v>
      </c>
      <c r="AC12" s="5" t="s">
        <v>226</v>
      </c>
      <c r="AD12" t="s">
        <v>33</v>
      </c>
      <c r="AE12" s="6" t="s">
        <v>34</v>
      </c>
      <c r="AF12" s="6">
        <v>12</v>
      </c>
    </row>
    <row r="13" spans="1:32" ht="12.75">
      <c r="A13" s="4" t="s">
        <v>227</v>
      </c>
      <c r="B13" s="5" t="s">
        <v>228</v>
      </c>
      <c r="C13" s="6" t="s">
        <v>93</v>
      </c>
      <c r="D13" s="6">
        <v>96.7</v>
      </c>
      <c r="E13" s="6">
        <v>100</v>
      </c>
      <c r="F13" s="6">
        <v>121</v>
      </c>
      <c r="G13" s="6">
        <v>0.6172000169754028</v>
      </c>
      <c r="H13" s="6">
        <v>19</v>
      </c>
      <c r="I13" s="6">
        <v>1.04</v>
      </c>
      <c r="J13" s="7">
        <v>7</v>
      </c>
      <c r="K13" s="6">
        <v>310</v>
      </c>
      <c r="L13" s="6">
        <v>325</v>
      </c>
      <c r="M13" s="6">
        <v>332.5</v>
      </c>
      <c r="N13" s="6">
        <v>332.5</v>
      </c>
      <c r="O13" s="7" t="s">
        <v>95</v>
      </c>
      <c r="P13" s="6">
        <v>205</v>
      </c>
      <c r="Q13" s="6">
        <v>-220</v>
      </c>
      <c r="R13" s="6">
        <v>-220</v>
      </c>
      <c r="S13" s="6">
        <v>205</v>
      </c>
      <c r="T13" s="6">
        <v>537.5</v>
      </c>
      <c r="U13" s="6">
        <v>240</v>
      </c>
      <c r="V13" s="6">
        <v>252.5</v>
      </c>
      <c r="W13" s="6">
        <v>260</v>
      </c>
      <c r="X13" s="6">
        <v>260</v>
      </c>
      <c r="Y13" s="6">
        <v>797.5</v>
      </c>
      <c r="Z13" s="8">
        <v>492.21701353788376</v>
      </c>
      <c r="AA13" s="8">
        <v>511.90569407939915</v>
      </c>
      <c r="AB13" s="6">
        <v>1</v>
      </c>
      <c r="AC13" s="5" t="s">
        <v>229</v>
      </c>
      <c r="AD13" t="s">
        <v>33</v>
      </c>
      <c r="AE13" s="6" t="s">
        <v>34</v>
      </c>
      <c r="AF13" s="6">
        <v>9</v>
      </c>
    </row>
    <row r="14" spans="1:32" ht="12.75">
      <c r="A14" s="4" t="s">
        <v>230</v>
      </c>
      <c r="B14" s="5" t="s">
        <v>86</v>
      </c>
      <c r="C14" s="6" t="s">
        <v>93</v>
      </c>
      <c r="D14" s="6">
        <v>95.8</v>
      </c>
      <c r="E14" s="6">
        <v>100</v>
      </c>
      <c r="F14" s="6">
        <v>223</v>
      </c>
      <c r="G14" s="6">
        <v>0.619700014591217</v>
      </c>
      <c r="H14" s="6">
        <v>21</v>
      </c>
      <c r="I14" s="6">
        <v>1.02</v>
      </c>
      <c r="J14" s="7">
        <v>9</v>
      </c>
      <c r="K14" s="6">
        <v>-292.5</v>
      </c>
      <c r="L14" s="6">
        <v>295</v>
      </c>
      <c r="M14" s="6">
        <v>-317.5</v>
      </c>
      <c r="N14" s="6">
        <v>295</v>
      </c>
      <c r="O14" s="7" t="s">
        <v>95</v>
      </c>
      <c r="P14" s="6">
        <v>190</v>
      </c>
      <c r="Q14" s="6">
        <v>-195</v>
      </c>
      <c r="R14" s="6">
        <v>195</v>
      </c>
      <c r="S14" s="6">
        <v>195</v>
      </c>
      <c r="T14" s="6">
        <v>490</v>
      </c>
      <c r="U14" s="6">
        <v>270</v>
      </c>
      <c r="V14" s="6">
        <v>277.5</v>
      </c>
      <c r="W14" s="6">
        <v>280</v>
      </c>
      <c r="X14" s="6">
        <v>280</v>
      </c>
      <c r="Y14" s="6">
        <v>770</v>
      </c>
      <c r="Z14" s="8">
        <v>477.1690112352371</v>
      </c>
      <c r="AA14" s="8">
        <v>486.7123914599419</v>
      </c>
      <c r="AB14" s="6">
        <v>1</v>
      </c>
      <c r="AC14" s="5" t="s">
        <v>231</v>
      </c>
      <c r="AD14" t="s">
        <v>33</v>
      </c>
      <c r="AE14" s="6" t="s">
        <v>34</v>
      </c>
      <c r="AF14" s="6">
        <v>8</v>
      </c>
    </row>
    <row r="15" spans="1:32" ht="12.75">
      <c r="A15" s="4" t="s">
        <v>232</v>
      </c>
      <c r="B15" s="5" t="s">
        <v>233</v>
      </c>
      <c r="C15" s="6" t="s">
        <v>93</v>
      </c>
      <c r="D15" s="6">
        <v>97.8</v>
      </c>
      <c r="E15" s="6">
        <v>100</v>
      </c>
      <c r="F15" s="6">
        <v>4</v>
      </c>
      <c r="G15" s="6">
        <v>0.6141999959945679</v>
      </c>
      <c r="H15" s="6">
        <v>23</v>
      </c>
      <c r="I15" s="6">
        <v>1</v>
      </c>
      <c r="J15" s="7">
        <v>9</v>
      </c>
      <c r="K15" s="6">
        <v>277.5</v>
      </c>
      <c r="L15" s="6">
        <v>-285</v>
      </c>
      <c r="M15" s="6">
        <v>-285</v>
      </c>
      <c r="N15" s="6">
        <v>277.5</v>
      </c>
      <c r="O15" s="7" t="s">
        <v>234</v>
      </c>
      <c r="P15" s="6">
        <v>180</v>
      </c>
      <c r="Q15" s="6">
        <v>-195</v>
      </c>
      <c r="R15" s="6">
        <v>-202.5</v>
      </c>
      <c r="S15" s="6">
        <v>180</v>
      </c>
      <c r="T15" s="6">
        <v>457.5</v>
      </c>
      <c r="U15" s="6">
        <v>275</v>
      </c>
      <c r="V15" s="6">
        <v>285</v>
      </c>
      <c r="W15" s="6">
        <v>-315</v>
      </c>
      <c r="X15" s="6">
        <v>285</v>
      </c>
      <c r="Y15" s="6">
        <v>742.5</v>
      </c>
      <c r="Z15" s="8">
        <v>456.04349702596664</v>
      </c>
      <c r="AA15" s="8">
        <v>456.04349702596664</v>
      </c>
      <c r="AB15" s="6">
        <v>1</v>
      </c>
      <c r="AC15" s="5" t="s">
        <v>235</v>
      </c>
      <c r="AD15" t="s">
        <v>33</v>
      </c>
      <c r="AE15" s="6" t="s">
        <v>43</v>
      </c>
      <c r="AF15" s="6">
        <v>7</v>
      </c>
    </row>
    <row r="16" spans="1:32" ht="12.75">
      <c r="A16" s="4" t="s">
        <v>236</v>
      </c>
      <c r="B16" s="5" t="s">
        <v>86</v>
      </c>
      <c r="C16" s="6" t="s">
        <v>93</v>
      </c>
      <c r="D16" s="6">
        <v>99</v>
      </c>
      <c r="E16" s="6">
        <v>100</v>
      </c>
      <c r="F16" s="6">
        <v>220</v>
      </c>
      <c r="G16" s="6">
        <v>0.6111000180244446</v>
      </c>
      <c r="H16" s="6">
        <v>22</v>
      </c>
      <c r="I16" s="6">
        <v>1.01</v>
      </c>
      <c r="J16" s="7">
        <v>8</v>
      </c>
      <c r="K16" s="6">
        <v>277.5</v>
      </c>
      <c r="L16" s="6">
        <v>287.5</v>
      </c>
      <c r="M16" s="6">
        <v>300</v>
      </c>
      <c r="N16" s="6">
        <v>300</v>
      </c>
      <c r="O16" s="7" t="s">
        <v>95</v>
      </c>
      <c r="P16" s="6">
        <v>180</v>
      </c>
      <c r="Q16" s="6">
        <v>182.5</v>
      </c>
      <c r="R16" s="6">
        <v>-200</v>
      </c>
      <c r="S16" s="6">
        <v>182.5</v>
      </c>
      <c r="T16" s="6">
        <v>482.5</v>
      </c>
      <c r="U16" s="6">
        <v>240</v>
      </c>
      <c r="V16" s="6">
        <v>245</v>
      </c>
      <c r="W16" s="6">
        <v>-250</v>
      </c>
      <c r="X16" s="6">
        <v>245</v>
      </c>
      <c r="Y16" s="6">
        <v>727.5</v>
      </c>
      <c r="Z16" s="8">
        <v>444.57526311278343</v>
      </c>
      <c r="AA16" s="8">
        <v>449.0210157439113</v>
      </c>
      <c r="AB16" s="6">
        <v>1</v>
      </c>
      <c r="AC16" s="5" t="s">
        <v>237</v>
      </c>
      <c r="AD16" t="s">
        <v>33</v>
      </c>
      <c r="AE16" s="6" t="s">
        <v>34</v>
      </c>
      <c r="AF16" s="6">
        <v>6</v>
      </c>
    </row>
    <row r="17" spans="1:32" ht="12.75">
      <c r="A17" s="4" t="s">
        <v>238</v>
      </c>
      <c r="B17" s="5"/>
      <c r="C17" s="6" t="s">
        <v>93</v>
      </c>
      <c r="D17" s="6">
        <v>95</v>
      </c>
      <c r="E17" s="6">
        <v>100</v>
      </c>
      <c r="F17" s="6">
        <v>153</v>
      </c>
      <c r="G17" s="6">
        <v>0.621999979019165</v>
      </c>
      <c r="H17" s="6">
        <v>23</v>
      </c>
      <c r="I17" s="6">
        <v>1</v>
      </c>
      <c r="J17" s="7">
        <v>10</v>
      </c>
      <c r="K17" s="6">
        <v>240</v>
      </c>
      <c r="L17" s="6">
        <v>242.5</v>
      </c>
      <c r="M17" s="6">
        <v>250</v>
      </c>
      <c r="N17" s="6">
        <v>250</v>
      </c>
      <c r="O17" s="7" t="s">
        <v>239</v>
      </c>
      <c r="P17" s="6">
        <v>-167.5</v>
      </c>
      <c r="Q17" s="6">
        <v>172.5</v>
      </c>
      <c r="R17" s="6">
        <v>182.5</v>
      </c>
      <c r="S17" s="6">
        <v>182.5</v>
      </c>
      <c r="T17" s="6">
        <v>432.5</v>
      </c>
      <c r="U17" s="6">
        <v>260</v>
      </c>
      <c r="V17" s="6">
        <v>272.5</v>
      </c>
      <c r="W17" s="6">
        <v>282.5</v>
      </c>
      <c r="X17" s="6">
        <v>282.5</v>
      </c>
      <c r="Y17" s="6">
        <v>715</v>
      </c>
      <c r="Z17" s="8">
        <v>444.729984998703</v>
      </c>
      <c r="AA17" s="8">
        <v>444.729984998703</v>
      </c>
      <c r="AB17" s="6">
        <v>1</v>
      </c>
      <c r="AC17" s="5" t="s">
        <v>240</v>
      </c>
      <c r="AD17" t="s">
        <v>33</v>
      </c>
      <c r="AE17" s="6" t="s">
        <v>241</v>
      </c>
      <c r="AF17" s="6">
        <v>5</v>
      </c>
    </row>
    <row r="18" spans="1:32" ht="12.75">
      <c r="A18" s="4" t="s">
        <v>242</v>
      </c>
      <c r="B18" s="5" t="s">
        <v>243</v>
      </c>
      <c r="C18" s="6" t="s">
        <v>93</v>
      </c>
      <c r="D18" s="6">
        <v>94.6</v>
      </c>
      <c r="E18" s="6">
        <v>100</v>
      </c>
      <c r="F18" s="6">
        <v>146</v>
      </c>
      <c r="G18" s="6">
        <v>0.623199999332428</v>
      </c>
      <c r="H18" s="6">
        <v>23</v>
      </c>
      <c r="I18" s="6">
        <v>1</v>
      </c>
      <c r="J18" s="7">
        <v>8</v>
      </c>
      <c r="K18" s="6">
        <v>242.5</v>
      </c>
      <c r="L18" s="6">
        <v>265</v>
      </c>
      <c r="M18" s="6">
        <v>280</v>
      </c>
      <c r="N18" s="6">
        <v>280</v>
      </c>
      <c r="O18" s="7">
        <v>7</v>
      </c>
      <c r="P18" s="6">
        <v>-157.5</v>
      </c>
      <c r="Q18" s="6">
        <v>157.5</v>
      </c>
      <c r="R18" s="6">
        <v>172.5</v>
      </c>
      <c r="S18" s="6">
        <v>172.5</v>
      </c>
      <c r="T18" s="6">
        <v>452.5</v>
      </c>
      <c r="U18" s="6">
        <v>235</v>
      </c>
      <c r="V18" s="6">
        <v>255</v>
      </c>
      <c r="W18" s="6">
        <v>-265</v>
      </c>
      <c r="X18" s="6">
        <v>255</v>
      </c>
      <c r="Y18" s="6">
        <v>707.5</v>
      </c>
      <c r="Z18" s="8">
        <v>440.9139995276928</v>
      </c>
      <c r="AA18" s="8">
        <v>440.9139995276928</v>
      </c>
      <c r="AB18" s="6">
        <v>1</v>
      </c>
      <c r="AC18" s="5" t="s">
        <v>244</v>
      </c>
      <c r="AD18" t="s">
        <v>33</v>
      </c>
      <c r="AE18" s="6" t="s">
        <v>79</v>
      </c>
      <c r="AF18" s="6">
        <v>4</v>
      </c>
    </row>
    <row r="19" spans="1:32" ht="12.75">
      <c r="A19" s="4" t="s">
        <v>245</v>
      </c>
      <c r="B19" s="5" t="s">
        <v>225</v>
      </c>
      <c r="C19" s="6" t="s">
        <v>93</v>
      </c>
      <c r="D19" s="6">
        <v>98.6</v>
      </c>
      <c r="E19" s="6">
        <v>100</v>
      </c>
      <c r="F19" s="6">
        <v>69</v>
      </c>
      <c r="G19" s="6">
        <v>0.6121000051498413</v>
      </c>
      <c r="H19" s="6">
        <v>20</v>
      </c>
      <c r="I19" s="6">
        <v>1.03</v>
      </c>
      <c r="J19" s="7">
        <v>9</v>
      </c>
      <c r="K19" s="6">
        <v>265</v>
      </c>
      <c r="L19" s="6">
        <v>275</v>
      </c>
      <c r="M19" s="6">
        <v>-287.5</v>
      </c>
      <c r="N19" s="6">
        <v>275</v>
      </c>
      <c r="O19" s="7">
        <v>6</v>
      </c>
      <c r="P19" s="6">
        <v>160</v>
      </c>
      <c r="Q19" s="6">
        <v>165</v>
      </c>
      <c r="R19" s="6">
        <v>-170</v>
      </c>
      <c r="S19" s="6">
        <v>165</v>
      </c>
      <c r="T19" s="6">
        <v>440</v>
      </c>
      <c r="U19" s="6">
        <v>250</v>
      </c>
      <c r="V19" s="6">
        <v>257.5</v>
      </c>
      <c r="W19" s="6">
        <v>-260</v>
      </c>
      <c r="X19" s="6">
        <v>257.5</v>
      </c>
      <c r="Y19" s="6">
        <v>697.5</v>
      </c>
      <c r="Z19" s="8">
        <v>426.9397535920143</v>
      </c>
      <c r="AA19" s="8">
        <v>439.74794619977473</v>
      </c>
      <c r="AB19" s="6">
        <v>1</v>
      </c>
      <c r="AC19" s="5" t="s">
        <v>246</v>
      </c>
      <c r="AD19" t="s">
        <v>33</v>
      </c>
      <c r="AE19" s="6" t="s">
        <v>43</v>
      </c>
      <c r="AF19" s="6">
        <v>3</v>
      </c>
    </row>
    <row r="20" spans="1:32" ht="12.75">
      <c r="A20" s="4" t="s">
        <v>247</v>
      </c>
      <c r="B20" s="5" t="s">
        <v>248</v>
      </c>
      <c r="C20" s="6" t="s">
        <v>93</v>
      </c>
      <c r="D20" s="6">
        <v>97.9</v>
      </c>
      <c r="E20" s="6">
        <v>100</v>
      </c>
      <c r="F20" s="6">
        <v>46</v>
      </c>
      <c r="G20" s="6">
        <v>0.6139000058174133</v>
      </c>
      <c r="H20" s="6">
        <v>21</v>
      </c>
      <c r="I20" s="6">
        <v>1.02</v>
      </c>
      <c r="J20" s="7">
        <v>10</v>
      </c>
      <c r="K20" s="6">
        <v>242.5</v>
      </c>
      <c r="L20" s="6">
        <v>-260</v>
      </c>
      <c r="M20" s="6">
        <v>265</v>
      </c>
      <c r="N20" s="6">
        <v>265</v>
      </c>
      <c r="O20" s="7" t="s">
        <v>201</v>
      </c>
      <c r="P20" s="6">
        <v>-175</v>
      </c>
      <c r="Q20" s="6">
        <v>175</v>
      </c>
      <c r="R20" s="6">
        <v>-207.5</v>
      </c>
      <c r="S20" s="6">
        <v>175</v>
      </c>
      <c r="T20" s="6">
        <v>440</v>
      </c>
      <c r="U20" s="6">
        <v>215</v>
      </c>
      <c r="V20" s="6">
        <v>247.5</v>
      </c>
      <c r="W20" s="6">
        <v>-272.5</v>
      </c>
      <c r="X20" s="6">
        <v>247.5</v>
      </c>
      <c r="Y20" s="6">
        <v>687.5</v>
      </c>
      <c r="Z20" s="8">
        <v>422.05625399947166</v>
      </c>
      <c r="AA20" s="8">
        <v>430.4973790794611</v>
      </c>
      <c r="AB20" s="6">
        <v>1</v>
      </c>
      <c r="AC20" s="5" t="s">
        <v>249</v>
      </c>
      <c r="AD20" t="s">
        <v>33</v>
      </c>
      <c r="AE20" s="6" t="s">
        <v>74</v>
      </c>
      <c r="AF20" s="6">
        <v>2</v>
      </c>
    </row>
    <row r="21" spans="1:32" ht="12.75">
      <c r="A21" s="4" t="s">
        <v>250</v>
      </c>
      <c r="B21" s="5" t="s">
        <v>248</v>
      </c>
      <c r="C21" s="6" t="s">
        <v>93</v>
      </c>
      <c r="D21" s="6">
        <v>95.8</v>
      </c>
      <c r="E21" s="6">
        <v>100</v>
      </c>
      <c r="F21" s="6">
        <v>45</v>
      </c>
      <c r="G21" s="6">
        <v>0.619700014591217</v>
      </c>
      <c r="H21" s="6">
        <v>18</v>
      </c>
      <c r="I21" s="6">
        <v>1.06</v>
      </c>
      <c r="J21" s="7">
        <v>8</v>
      </c>
      <c r="K21" s="6">
        <v>232.5</v>
      </c>
      <c r="L21" s="6">
        <v>242.5</v>
      </c>
      <c r="M21" s="6">
        <v>252.5</v>
      </c>
      <c r="N21" s="6">
        <v>252.5</v>
      </c>
      <c r="O21" s="7" t="s">
        <v>95</v>
      </c>
      <c r="P21" s="6">
        <v>-165</v>
      </c>
      <c r="Q21" s="6">
        <v>-167.5</v>
      </c>
      <c r="R21" s="6">
        <v>167.5</v>
      </c>
      <c r="S21" s="6">
        <v>167.5</v>
      </c>
      <c r="T21" s="6">
        <v>420</v>
      </c>
      <c r="U21" s="6">
        <v>215</v>
      </c>
      <c r="V21" s="6">
        <v>247.5</v>
      </c>
      <c r="W21" s="6">
        <v>-272.5</v>
      </c>
      <c r="X21" s="6">
        <v>247.5</v>
      </c>
      <c r="Y21" s="6">
        <v>667.5</v>
      </c>
      <c r="Z21" s="8">
        <v>413.6497597396374</v>
      </c>
      <c r="AA21" s="8">
        <v>438.46874532401563</v>
      </c>
      <c r="AB21" s="6">
        <v>1</v>
      </c>
      <c r="AC21" s="5" t="s">
        <v>251</v>
      </c>
      <c r="AD21" t="s">
        <v>33</v>
      </c>
      <c r="AE21" s="6" t="s">
        <v>74</v>
      </c>
      <c r="AF21" s="6"/>
    </row>
    <row r="22" spans="1:32" ht="12.75">
      <c r="A22" s="4" t="s">
        <v>252</v>
      </c>
      <c r="B22" s="5" t="s">
        <v>253</v>
      </c>
      <c r="C22" s="6" t="s">
        <v>93</v>
      </c>
      <c r="D22" s="6">
        <v>92.8</v>
      </c>
      <c r="E22" s="6">
        <v>100</v>
      </c>
      <c r="F22" s="6">
        <v>100</v>
      </c>
      <c r="G22" s="6">
        <v>0.6287999749183655</v>
      </c>
      <c r="H22" s="6">
        <v>18</v>
      </c>
      <c r="I22" s="6">
        <v>1.06</v>
      </c>
      <c r="J22" s="7">
        <v>9</v>
      </c>
      <c r="K22" s="6">
        <v>-227.5</v>
      </c>
      <c r="L22" s="6">
        <v>232.5</v>
      </c>
      <c r="M22" s="6">
        <v>237.5</v>
      </c>
      <c r="N22" s="6">
        <v>237.5</v>
      </c>
      <c r="O22" s="7" t="s">
        <v>254</v>
      </c>
      <c r="P22" s="6">
        <v>152.5</v>
      </c>
      <c r="Q22" s="6">
        <v>157.5</v>
      </c>
      <c r="R22" s="6">
        <v>165</v>
      </c>
      <c r="S22" s="6">
        <v>165</v>
      </c>
      <c r="T22" s="6">
        <v>402.5</v>
      </c>
      <c r="U22" s="6">
        <v>245</v>
      </c>
      <c r="V22" s="6">
        <v>260</v>
      </c>
      <c r="W22" s="6">
        <v>-320</v>
      </c>
      <c r="X22" s="6">
        <v>260</v>
      </c>
      <c r="Y22" s="6">
        <v>662.5</v>
      </c>
      <c r="Z22" s="8">
        <v>416.57998338341713</v>
      </c>
      <c r="AA22" s="8">
        <v>441.57478238642216</v>
      </c>
      <c r="AB22" s="6">
        <v>1</v>
      </c>
      <c r="AC22" s="5" t="s">
        <v>255</v>
      </c>
      <c r="AD22" t="s">
        <v>33</v>
      </c>
      <c r="AE22" s="6" t="s">
        <v>43</v>
      </c>
      <c r="AF22" s="6"/>
    </row>
    <row r="23" spans="1:32" ht="12.75">
      <c r="A23" s="4" t="s">
        <v>256</v>
      </c>
      <c r="B23" s="5" t="s">
        <v>248</v>
      </c>
      <c r="C23" s="6" t="s">
        <v>93</v>
      </c>
      <c r="D23" s="6">
        <v>97.6</v>
      </c>
      <c r="E23" s="6">
        <v>100</v>
      </c>
      <c r="F23" s="6">
        <v>40</v>
      </c>
      <c r="G23" s="6">
        <v>0.6147000193595886</v>
      </c>
      <c r="H23" s="6">
        <v>22</v>
      </c>
      <c r="I23" s="6">
        <v>1.01</v>
      </c>
      <c r="J23" s="7">
        <v>8</v>
      </c>
      <c r="K23" s="6">
        <v>-260</v>
      </c>
      <c r="L23" s="6">
        <v>260</v>
      </c>
      <c r="M23" s="6">
        <v>-265</v>
      </c>
      <c r="N23" s="6">
        <v>260</v>
      </c>
      <c r="O23" s="7" t="s">
        <v>87</v>
      </c>
      <c r="P23" s="6">
        <v>-165</v>
      </c>
      <c r="Q23" s="6">
        <v>165</v>
      </c>
      <c r="R23" s="6">
        <v>-172.5</v>
      </c>
      <c r="S23" s="6">
        <v>165</v>
      </c>
      <c r="T23" s="6">
        <v>425</v>
      </c>
      <c r="U23" s="6">
        <v>225</v>
      </c>
      <c r="V23" s="6">
        <v>-255</v>
      </c>
      <c r="W23" s="6">
        <v>-255</v>
      </c>
      <c r="X23" s="6">
        <v>225</v>
      </c>
      <c r="Y23" s="6">
        <v>650</v>
      </c>
      <c r="Z23" s="8">
        <v>399.5550125837326</v>
      </c>
      <c r="AA23" s="8">
        <v>403.55056270956993</v>
      </c>
      <c r="AB23" s="6">
        <v>1</v>
      </c>
      <c r="AC23" s="5" t="s">
        <v>257</v>
      </c>
      <c r="AD23" t="s">
        <v>33</v>
      </c>
      <c r="AE23" s="6" t="s">
        <v>74</v>
      </c>
      <c r="AF23" s="6"/>
    </row>
    <row r="24" spans="1:32" ht="12.75">
      <c r="A24" s="4" t="s">
        <v>258</v>
      </c>
      <c r="B24" s="5" t="s">
        <v>78</v>
      </c>
      <c r="C24" s="6" t="s">
        <v>93</v>
      </c>
      <c r="D24" s="6">
        <v>98.8</v>
      </c>
      <c r="E24" s="6">
        <v>100</v>
      </c>
      <c r="F24" s="6">
        <v>132</v>
      </c>
      <c r="G24" s="6">
        <v>0.6115999817848206</v>
      </c>
      <c r="H24" s="6">
        <v>20</v>
      </c>
      <c r="I24" s="6">
        <v>1.03</v>
      </c>
      <c r="J24" s="7">
        <v>8</v>
      </c>
      <c r="K24" s="6">
        <v>-200</v>
      </c>
      <c r="L24" s="6">
        <v>215</v>
      </c>
      <c r="M24" s="6">
        <v>232.5</v>
      </c>
      <c r="N24" s="6">
        <v>232.5</v>
      </c>
      <c r="O24" s="7">
        <v>7</v>
      </c>
      <c r="P24" s="6">
        <v>155</v>
      </c>
      <c r="Q24" s="6">
        <v>165</v>
      </c>
      <c r="R24" s="6">
        <v>-175</v>
      </c>
      <c r="S24" s="6">
        <v>165</v>
      </c>
      <c r="T24" s="6">
        <v>397.5</v>
      </c>
      <c r="U24" s="6">
        <v>217.5</v>
      </c>
      <c r="V24" s="6">
        <v>227.5</v>
      </c>
      <c r="W24" s="6">
        <v>237.5</v>
      </c>
      <c r="X24" s="6">
        <v>237.5</v>
      </c>
      <c r="Y24" s="6">
        <v>635</v>
      </c>
      <c r="Z24" s="8">
        <v>388.36598843336105</v>
      </c>
      <c r="AA24" s="8">
        <v>400.0169680863619</v>
      </c>
      <c r="AB24" s="6">
        <v>1</v>
      </c>
      <c r="AC24" s="5" t="s">
        <v>259</v>
      </c>
      <c r="AD24" t="s">
        <v>33</v>
      </c>
      <c r="AE24" s="6" t="s">
        <v>79</v>
      </c>
      <c r="AF24" s="6"/>
    </row>
    <row r="25" spans="1:32" ht="12.75">
      <c r="A25" s="4" t="s">
        <v>260</v>
      </c>
      <c r="B25" s="5" t="s">
        <v>54</v>
      </c>
      <c r="C25" s="6" t="s">
        <v>93</v>
      </c>
      <c r="D25" s="6">
        <v>95.3</v>
      </c>
      <c r="E25" s="6">
        <v>100</v>
      </c>
      <c r="F25" s="6">
        <v>179</v>
      </c>
      <c r="G25" s="6">
        <v>0.6211000084877014</v>
      </c>
      <c r="H25" s="6">
        <v>21</v>
      </c>
      <c r="I25" s="6">
        <v>1.02</v>
      </c>
      <c r="J25" s="7">
        <v>9</v>
      </c>
      <c r="K25" s="6">
        <v>237.5</v>
      </c>
      <c r="L25" s="6">
        <v>247.5</v>
      </c>
      <c r="M25" s="6">
        <v>252.5</v>
      </c>
      <c r="N25" s="6">
        <v>252.5</v>
      </c>
      <c r="O25" s="7" t="s">
        <v>201</v>
      </c>
      <c r="P25" s="6">
        <v>142.5</v>
      </c>
      <c r="Q25" s="6">
        <v>-145</v>
      </c>
      <c r="R25" s="6">
        <v>145</v>
      </c>
      <c r="S25" s="6">
        <v>145</v>
      </c>
      <c r="T25" s="6">
        <v>397.5</v>
      </c>
      <c r="U25" s="6">
        <v>205</v>
      </c>
      <c r="V25" s="6">
        <v>215</v>
      </c>
      <c r="W25" s="6">
        <v>-230</v>
      </c>
      <c r="X25" s="6">
        <v>215</v>
      </c>
      <c r="Y25" s="6">
        <v>612.5</v>
      </c>
      <c r="Z25" s="8">
        <v>380.4237551987171</v>
      </c>
      <c r="AA25" s="8">
        <v>388.03223030269146</v>
      </c>
      <c r="AB25" s="6">
        <v>1</v>
      </c>
      <c r="AC25" s="5" t="s">
        <v>261</v>
      </c>
      <c r="AD25" t="s">
        <v>33</v>
      </c>
      <c r="AE25" s="6" t="s">
        <v>56</v>
      </c>
      <c r="AF25" s="6"/>
    </row>
    <row r="26" spans="1:32" ht="12.75">
      <c r="A26" s="4" t="s">
        <v>262</v>
      </c>
      <c r="B26" s="5" t="s">
        <v>91</v>
      </c>
      <c r="C26" s="6" t="s">
        <v>93</v>
      </c>
      <c r="D26" s="6">
        <v>97.9</v>
      </c>
      <c r="E26" s="6">
        <v>100</v>
      </c>
      <c r="F26" s="6">
        <v>174</v>
      </c>
      <c r="G26" s="6">
        <v>0.6139000058174133</v>
      </c>
      <c r="H26" s="6">
        <v>20</v>
      </c>
      <c r="I26" s="6">
        <v>1.03</v>
      </c>
      <c r="J26" s="7">
        <v>8</v>
      </c>
      <c r="K26" s="6">
        <v>212.5</v>
      </c>
      <c r="L26" s="6">
        <v>227.5</v>
      </c>
      <c r="M26" s="6">
        <v>-232.5</v>
      </c>
      <c r="N26" s="6">
        <v>227.5</v>
      </c>
      <c r="O26" s="7" t="s">
        <v>263</v>
      </c>
      <c r="P26" s="6">
        <v>142.5</v>
      </c>
      <c r="Q26" s="6">
        <v>155</v>
      </c>
      <c r="R26" s="6">
        <v>-162.5</v>
      </c>
      <c r="S26" s="6">
        <v>155</v>
      </c>
      <c r="T26" s="6">
        <v>382.5</v>
      </c>
      <c r="U26" s="6">
        <v>220</v>
      </c>
      <c r="V26" s="6">
        <v>227.5</v>
      </c>
      <c r="W26" s="6">
        <v>-242.5</v>
      </c>
      <c r="X26" s="6">
        <v>227.5</v>
      </c>
      <c r="Y26" s="6">
        <v>610</v>
      </c>
      <c r="Z26" s="8">
        <v>374.47900354862213</v>
      </c>
      <c r="AA26" s="8">
        <v>385.71337365508083</v>
      </c>
      <c r="AB26" s="6">
        <v>1</v>
      </c>
      <c r="AC26" s="5" t="s">
        <v>264</v>
      </c>
      <c r="AD26" t="s">
        <v>33</v>
      </c>
      <c r="AE26" s="6" t="s">
        <v>90</v>
      </c>
      <c r="AF26" s="6"/>
    </row>
    <row r="27" spans="1:32" ht="12.75">
      <c r="A27" s="4" t="s">
        <v>265</v>
      </c>
      <c r="B27" s="5" t="s">
        <v>170</v>
      </c>
      <c r="C27" s="6" t="s">
        <v>93</v>
      </c>
      <c r="D27" s="6">
        <v>98.4</v>
      </c>
      <c r="E27" s="6">
        <v>100</v>
      </c>
      <c r="F27" s="6">
        <v>271</v>
      </c>
      <c r="G27" s="6">
        <v>0.6126000285148621</v>
      </c>
      <c r="H27" s="6">
        <v>21</v>
      </c>
      <c r="I27" s="6">
        <v>1.02</v>
      </c>
      <c r="J27" s="7">
        <v>9</v>
      </c>
      <c r="K27" s="6">
        <v>205</v>
      </c>
      <c r="L27" s="6">
        <v>-217.5</v>
      </c>
      <c r="M27" s="6">
        <v>-220</v>
      </c>
      <c r="N27" s="6">
        <v>205</v>
      </c>
      <c r="O27" s="7" t="s">
        <v>201</v>
      </c>
      <c r="P27" s="6">
        <v>147.5</v>
      </c>
      <c r="Q27" s="6">
        <v>157.5</v>
      </c>
      <c r="R27" s="6">
        <v>165</v>
      </c>
      <c r="S27" s="6">
        <v>165</v>
      </c>
      <c r="T27" s="6">
        <v>370</v>
      </c>
      <c r="U27" s="6">
        <v>237.5</v>
      </c>
      <c r="V27" s="6">
        <v>-260</v>
      </c>
      <c r="W27" s="6">
        <v>-260</v>
      </c>
      <c r="X27" s="6">
        <v>237.5</v>
      </c>
      <c r="Y27" s="6">
        <v>607.5</v>
      </c>
      <c r="Z27" s="8">
        <v>372.1545173227787</v>
      </c>
      <c r="AA27" s="8">
        <v>379.59760766923426</v>
      </c>
      <c r="AB27" s="6">
        <v>1</v>
      </c>
      <c r="AC27" s="5" t="s">
        <v>266</v>
      </c>
      <c r="AD27" t="s">
        <v>33</v>
      </c>
      <c r="AE27" s="6" t="s">
        <v>171</v>
      </c>
      <c r="AF27" s="6"/>
    </row>
    <row r="28" spans="1:32" ht="12.75">
      <c r="A28" s="4" t="s">
        <v>267</v>
      </c>
      <c r="B28" s="5" t="s">
        <v>46</v>
      </c>
      <c r="C28" s="6" t="s">
        <v>93</v>
      </c>
      <c r="D28" s="6">
        <v>99.7</v>
      </c>
      <c r="E28" s="6">
        <v>100</v>
      </c>
      <c r="F28" s="6">
        <v>245</v>
      </c>
      <c r="G28" s="6">
        <v>0.6093000173568726</v>
      </c>
      <c r="H28" s="6">
        <v>19</v>
      </c>
      <c r="I28" s="6">
        <v>1.04</v>
      </c>
      <c r="J28" s="7">
        <v>10</v>
      </c>
      <c r="K28" s="6">
        <v>230</v>
      </c>
      <c r="L28" s="6">
        <v>235</v>
      </c>
      <c r="M28" s="6">
        <v>-240</v>
      </c>
      <c r="N28" s="6">
        <v>235</v>
      </c>
      <c r="O28" s="7" t="s">
        <v>268</v>
      </c>
      <c r="P28" s="6">
        <v>150</v>
      </c>
      <c r="Q28" s="6">
        <v>152.5</v>
      </c>
      <c r="R28" s="6">
        <v>-155</v>
      </c>
      <c r="S28" s="6">
        <v>152.5</v>
      </c>
      <c r="T28" s="6">
        <v>387.5</v>
      </c>
      <c r="U28" s="6">
        <v>200</v>
      </c>
      <c r="V28" s="6">
        <v>205</v>
      </c>
      <c r="W28" s="6">
        <v>-210</v>
      </c>
      <c r="X28" s="6">
        <v>205</v>
      </c>
      <c r="Y28" s="6">
        <v>592.5</v>
      </c>
      <c r="Z28" s="8">
        <v>361.010260283947</v>
      </c>
      <c r="AA28" s="8">
        <v>375.4506706953049</v>
      </c>
      <c r="AB28" s="6">
        <v>1</v>
      </c>
      <c r="AC28" s="5" t="s">
        <v>269</v>
      </c>
      <c r="AD28" t="s">
        <v>33</v>
      </c>
      <c r="AE28" s="6" t="s">
        <v>49</v>
      </c>
      <c r="AF28" s="6"/>
    </row>
    <row r="29" spans="1:32" ht="12.75">
      <c r="A29" s="4" t="s">
        <v>270</v>
      </c>
      <c r="B29" s="5" t="s">
        <v>54</v>
      </c>
      <c r="C29" s="6" t="s">
        <v>93</v>
      </c>
      <c r="D29" s="6">
        <v>96.9</v>
      </c>
      <c r="E29" s="6">
        <v>100</v>
      </c>
      <c r="F29" s="6">
        <v>195</v>
      </c>
      <c r="G29" s="6">
        <v>0.616599977016449</v>
      </c>
      <c r="H29" s="6">
        <v>24</v>
      </c>
      <c r="I29" s="6">
        <v>1</v>
      </c>
      <c r="J29" s="7">
        <v>10</v>
      </c>
      <c r="K29" s="6">
        <v>255</v>
      </c>
      <c r="L29" s="6">
        <v>-262.5</v>
      </c>
      <c r="M29" s="6">
        <v>-265</v>
      </c>
      <c r="N29" s="6">
        <v>255</v>
      </c>
      <c r="O29" s="7" t="s">
        <v>201</v>
      </c>
      <c r="P29" s="6">
        <v>-205</v>
      </c>
      <c r="Q29" s="6">
        <v>-212.5</v>
      </c>
      <c r="R29" s="6">
        <v>-212.5</v>
      </c>
      <c r="S29" s="6">
        <v>0</v>
      </c>
      <c r="T29" s="6">
        <v>0</v>
      </c>
      <c r="U29" s="6">
        <v>230</v>
      </c>
      <c r="V29" s="6">
        <v>-237.5</v>
      </c>
      <c r="W29" s="6">
        <v>-237.5</v>
      </c>
      <c r="X29" s="6">
        <v>230</v>
      </c>
      <c r="Y29" s="6">
        <v>0</v>
      </c>
      <c r="Z29" s="8">
        <v>0</v>
      </c>
      <c r="AA29" s="8">
        <v>0</v>
      </c>
      <c r="AB29" s="6">
        <v>1</v>
      </c>
      <c r="AC29" s="5" t="s">
        <v>48</v>
      </c>
      <c r="AD29" t="s">
        <v>33</v>
      </c>
      <c r="AE29" s="6" t="s">
        <v>56</v>
      </c>
      <c r="AF29" s="6"/>
    </row>
    <row r="30" spans="1:32" ht="12.75">
      <c r="A30" s="4" t="s">
        <v>271</v>
      </c>
      <c r="B30" s="5" t="s">
        <v>54</v>
      </c>
      <c r="C30" s="6" t="s">
        <v>93</v>
      </c>
      <c r="D30" s="6">
        <v>94.3</v>
      </c>
      <c r="E30" s="6">
        <v>100</v>
      </c>
      <c r="F30" s="6">
        <v>188</v>
      </c>
      <c r="G30" s="6">
        <v>0.6241000294685364</v>
      </c>
      <c r="H30" s="6">
        <v>20</v>
      </c>
      <c r="I30" s="6">
        <v>1.03</v>
      </c>
      <c r="J30" s="7">
        <v>9</v>
      </c>
      <c r="K30" s="6">
        <v>-227.5</v>
      </c>
      <c r="L30" s="6">
        <v>-227.5</v>
      </c>
      <c r="M30" s="6">
        <v>-227.5</v>
      </c>
      <c r="N30" s="6">
        <v>0</v>
      </c>
      <c r="O30" s="7" t="s">
        <v>201</v>
      </c>
      <c r="P30" s="6">
        <v>0</v>
      </c>
      <c r="Q30" s="6"/>
      <c r="R30" s="6"/>
      <c r="S30" s="6">
        <v>0</v>
      </c>
      <c r="T30" s="6">
        <v>0</v>
      </c>
      <c r="U30" s="6">
        <v>0</v>
      </c>
      <c r="V30" s="6">
        <v>0</v>
      </c>
      <c r="W30" s="6"/>
      <c r="X30" s="6">
        <v>0</v>
      </c>
      <c r="Y30" s="6">
        <v>0</v>
      </c>
      <c r="Z30" s="8">
        <v>0</v>
      </c>
      <c r="AA30" s="8">
        <v>0</v>
      </c>
      <c r="AB30" s="6">
        <v>1</v>
      </c>
      <c r="AC30" s="5" t="s">
        <v>48</v>
      </c>
      <c r="AD30" t="s">
        <v>33</v>
      </c>
      <c r="AE30" s="6" t="s">
        <v>56</v>
      </c>
      <c r="AF30" s="6"/>
    </row>
    <row r="31" spans="1:32" ht="12.75">
      <c r="A31" s="4" t="s">
        <v>272</v>
      </c>
      <c r="B31" s="5" t="s">
        <v>58</v>
      </c>
      <c r="C31" s="6" t="s">
        <v>93</v>
      </c>
      <c r="D31" s="6">
        <v>97.5</v>
      </c>
      <c r="E31" s="6">
        <v>100</v>
      </c>
      <c r="F31" s="6">
        <v>59</v>
      </c>
      <c r="G31" s="6">
        <v>0.6150000095367432</v>
      </c>
      <c r="H31" s="6">
        <v>23</v>
      </c>
      <c r="I31" s="6">
        <v>1</v>
      </c>
      <c r="J31" s="7">
        <v>8</v>
      </c>
      <c r="K31" s="6">
        <v>182.5</v>
      </c>
      <c r="L31" s="6">
        <v>205</v>
      </c>
      <c r="M31" s="6">
        <v>-250</v>
      </c>
      <c r="N31" s="6">
        <v>205</v>
      </c>
      <c r="O31" s="7" t="s">
        <v>87</v>
      </c>
      <c r="P31" s="6">
        <v>-165</v>
      </c>
      <c r="Q31" s="6">
        <v>-165</v>
      </c>
      <c r="R31" s="6">
        <v>-165</v>
      </c>
      <c r="S31" s="6">
        <v>0</v>
      </c>
      <c r="T31" s="6">
        <v>0</v>
      </c>
      <c r="U31" s="6">
        <v>-212.5</v>
      </c>
      <c r="V31" s="6">
        <v>-212.5</v>
      </c>
      <c r="W31" s="6">
        <v>0</v>
      </c>
      <c r="X31" s="6">
        <v>0</v>
      </c>
      <c r="Y31" s="6">
        <v>0</v>
      </c>
      <c r="Z31" s="8">
        <v>0</v>
      </c>
      <c r="AA31" s="8">
        <v>0</v>
      </c>
      <c r="AB31" s="6">
        <v>1</v>
      </c>
      <c r="AC31" s="5" t="s">
        <v>48</v>
      </c>
      <c r="AD31" t="s">
        <v>33</v>
      </c>
      <c r="AE31" s="6"/>
      <c r="AF31" s="6"/>
    </row>
    <row r="32" spans="1:32" ht="12.75">
      <c r="A32" s="4" t="s">
        <v>273</v>
      </c>
      <c r="B32" s="5" t="s">
        <v>51</v>
      </c>
      <c r="C32" s="6" t="s">
        <v>93</v>
      </c>
      <c r="D32" s="6">
        <v>91.6</v>
      </c>
      <c r="E32" s="6">
        <v>100</v>
      </c>
      <c r="F32" s="6">
        <v>1</v>
      </c>
      <c r="G32" s="6">
        <v>0.6327999830245972</v>
      </c>
      <c r="H32" s="6">
        <v>8</v>
      </c>
      <c r="I32" s="6" t="e">
        <v>#N/A</v>
      </c>
      <c r="J32" s="7">
        <v>8</v>
      </c>
      <c r="K32" s="6">
        <v>242.5</v>
      </c>
      <c r="L32" s="6">
        <v>255</v>
      </c>
      <c r="M32" s="6">
        <v>-270</v>
      </c>
      <c r="N32" s="6">
        <v>255</v>
      </c>
      <c r="O32" s="7" t="s">
        <v>201</v>
      </c>
      <c r="P32" s="6">
        <v>185</v>
      </c>
      <c r="Q32" s="6">
        <v>192.5</v>
      </c>
      <c r="R32" s="6">
        <v>-197.5</v>
      </c>
      <c r="S32" s="6">
        <v>192.5</v>
      </c>
      <c r="T32" s="6">
        <v>447.5</v>
      </c>
      <c r="U32" s="6">
        <v>-245</v>
      </c>
      <c r="V32" s="6">
        <v>-247.5</v>
      </c>
      <c r="W32" s="6">
        <v>-247.5</v>
      </c>
      <c r="X32" s="6">
        <v>0</v>
      </c>
      <c r="Y32" s="6">
        <v>0</v>
      </c>
      <c r="Z32" s="8">
        <v>0</v>
      </c>
      <c r="AA32" s="8" t="e">
        <v>#N/A</v>
      </c>
      <c r="AB32" s="6">
        <v>1</v>
      </c>
      <c r="AC32" s="5" t="s">
        <v>48</v>
      </c>
      <c r="AD32" t="s">
        <v>33</v>
      </c>
      <c r="AE32" s="6"/>
      <c r="AF32" s="6"/>
    </row>
    <row r="33" spans="1:32" ht="12.75">
      <c r="A33" s="4" t="s">
        <v>274</v>
      </c>
      <c r="B33" s="5" t="s">
        <v>78</v>
      </c>
      <c r="C33" s="6" t="s">
        <v>93</v>
      </c>
      <c r="D33" s="6">
        <v>99.2</v>
      </c>
      <c r="E33" s="6">
        <v>100</v>
      </c>
      <c r="F33" s="6">
        <v>143</v>
      </c>
      <c r="G33" s="6">
        <v>0.6105999946594238</v>
      </c>
      <c r="H33" s="6">
        <v>23</v>
      </c>
      <c r="I33" s="6">
        <v>1</v>
      </c>
      <c r="J33" s="7">
        <v>9</v>
      </c>
      <c r="K33" s="6">
        <v>287.5</v>
      </c>
      <c r="L33" s="6">
        <v>300</v>
      </c>
      <c r="M33" s="6">
        <v>-320</v>
      </c>
      <c r="N33" s="6">
        <v>300</v>
      </c>
      <c r="O33" s="7" t="s">
        <v>95</v>
      </c>
      <c r="P33" s="6">
        <v>-210</v>
      </c>
      <c r="Q33" s="6">
        <v>-210</v>
      </c>
      <c r="R33" s="6">
        <v>-210</v>
      </c>
      <c r="S33" s="6">
        <v>0</v>
      </c>
      <c r="T33" s="6">
        <v>0</v>
      </c>
      <c r="U33" s="6">
        <v>260</v>
      </c>
      <c r="V33" s="6">
        <v>-267.5</v>
      </c>
      <c r="W33" s="6">
        <v>0</v>
      </c>
      <c r="X33" s="6">
        <v>260</v>
      </c>
      <c r="Y33" s="6">
        <v>0</v>
      </c>
      <c r="Z33" s="8">
        <v>0</v>
      </c>
      <c r="AA33" s="8">
        <v>0</v>
      </c>
      <c r="AB33" s="6">
        <v>1</v>
      </c>
      <c r="AC33" s="5" t="s">
        <v>48</v>
      </c>
      <c r="AD33" t="s">
        <v>33</v>
      </c>
      <c r="AE33" s="6" t="s">
        <v>275</v>
      </c>
      <c r="AF33" s="6"/>
    </row>
    <row r="34" spans="1:32" ht="12.75">
      <c r="A34" s="4" t="s">
        <v>276</v>
      </c>
      <c r="B34" s="5" t="s">
        <v>277</v>
      </c>
      <c r="C34" s="6" t="s">
        <v>93</v>
      </c>
      <c r="D34" s="6">
        <v>92</v>
      </c>
      <c r="E34" s="6">
        <v>100</v>
      </c>
      <c r="F34" s="6">
        <v>164</v>
      </c>
      <c r="G34" s="6">
        <v>0.6315000057220459</v>
      </c>
      <c r="H34" s="6">
        <v>20</v>
      </c>
      <c r="I34" s="6">
        <v>1.03</v>
      </c>
      <c r="J34" s="7">
        <v>9</v>
      </c>
      <c r="K34" s="6">
        <v>237.5</v>
      </c>
      <c r="L34" s="6">
        <v>-255</v>
      </c>
      <c r="M34" s="6">
        <v>-255</v>
      </c>
      <c r="N34" s="6">
        <v>237.5</v>
      </c>
      <c r="O34" s="7" t="s">
        <v>254</v>
      </c>
      <c r="P34" s="6">
        <v>-150</v>
      </c>
      <c r="Q34" s="6">
        <v>-160</v>
      </c>
      <c r="R34" s="6">
        <v>-160</v>
      </c>
      <c r="S34" s="6">
        <v>0</v>
      </c>
      <c r="T34" s="6">
        <v>0</v>
      </c>
      <c r="U34" s="6">
        <v>-317.5</v>
      </c>
      <c r="V34" s="6">
        <v>-317.5</v>
      </c>
      <c r="W34" s="6">
        <v>-317.5</v>
      </c>
      <c r="X34" s="6">
        <v>0</v>
      </c>
      <c r="Y34" s="6">
        <v>0</v>
      </c>
      <c r="Z34" s="8">
        <v>0</v>
      </c>
      <c r="AA34" s="8">
        <v>0</v>
      </c>
      <c r="AB34" s="6">
        <v>1</v>
      </c>
      <c r="AC34" s="5" t="s">
        <v>48</v>
      </c>
      <c r="AD34" t="s">
        <v>33</v>
      </c>
      <c r="AE34" s="6" t="s">
        <v>34</v>
      </c>
      <c r="AF34" s="6"/>
    </row>
    <row r="35" spans="1:32" ht="12.75">
      <c r="A35" s="4" t="s">
        <v>278</v>
      </c>
      <c r="B35" s="5" t="s">
        <v>279</v>
      </c>
      <c r="C35" s="6" t="s">
        <v>93</v>
      </c>
      <c r="D35" s="6">
        <v>109.5</v>
      </c>
      <c r="E35" s="6">
        <v>110</v>
      </c>
      <c r="F35" s="6">
        <v>27</v>
      </c>
      <c r="G35" s="6">
        <v>0.5892999768257141</v>
      </c>
      <c r="H35" s="6">
        <v>19</v>
      </c>
      <c r="I35" s="6">
        <v>1.04</v>
      </c>
      <c r="J35" s="7">
        <v>8</v>
      </c>
      <c r="K35" s="6">
        <v>335</v>
      </c>
      <c r="L35" s="6">
        <v>-350</v>
      </c>
      <c r="M35" s="6">
        <v>-350</v>
      </c>
      <c r="N35" s="6">
        <v>335</v>
      </c>
      <c r="O35" s="7" t="s">
        <v>280</v>
      </c>
      <c r="P35" s="6">
        <v>222.5</v>
      </c>
      <c r="Q35" s="6">
        <v>-232.5</v>
      </c>
      <c r="R35" s="6">
        <v>232.5</v>
      </c>
      <c r="S35" s="6">
        <v>232.5</v>
      </c>
      <c r="T35" s="6">
        <v>567.5</v>
      </c>
      <c r="U35" s="6">
        <v>265</v>
      </c>
      <c r="V35" s="6">
        <v>277.5</v>
      </c>
      <c r="W35" s="6">
        <v>-297.5</v>
      </c>
      <c r="X35" s="6">
        <v>277.5</v>
      </c>
      <c r="Y35" s="6">
        <v>845</v>
      </c>
      <c r="Z35" s="8">
        <v>497.9584804177284</v>
      </c>
      <c r="AA35" s="8">
        <v>517.8768196344375</v>
      </c>
      <c r="AB35" s="6">
        <v>1</v>
      </c>
      <c r="AC35" s="5" t="s">
        <v>281</v>
      </c>
      <c r="AD35" t="s">
        <v>33</v>
      </c>
      <c r="AE35" s="6" t="s">
        <v>43</v>
      </c>
      <c r="AF35" s="6">
        <v>12</v>
      </c>
    </row>
    <row r="36" spans="1:32" ht="12.75">
      <c r="A36" s="4" t="s">
        <v>282</v>
      </c>
      <c r="B36" s="5" t="s">
        <v>283</v>
      </c>
      <c r="C36" s="6" t="s">
        <v>93</v>
      </c>
      <c r="D36" s="6">
        <v>109.5</v>
      </c>
      <c r="E36" s="6">
        <v>110</v>
      </c>
      <c r="F36" s="6">
        <v>128</v>
      </c>
      <c r="G36" s="6">
        <v>0.5892999768257141</v>
      </c>
      <c r="H36" s="6">
        <v>23</v>
      </c>
      <c r="I36" s="6">
        <v>1</v>
      </c>
      <c r="J36" s="7">
        <v>9</v>
      </c>
      <c r="K36" s="6">
        <v>292.5</v>
      </c>
      <c r="L36" s="6">
        <v>-295</v>
      </c>
      <c r="M36" s="6">
        <v>300</v>
      </c>
      <c r="N36" s="6">
        <v>300</v>
      </c>
      <c r="O36" s="7" t="s">
        <v>109</v>
      </c>
      <c r="P36" s="6">
        <v>222.5</v>
      </c>
      <c r="Q36" s="6">
        <v>232.5</v>
      </c>
      <c r="R36" s="6">
        <v>242.5</v>
      </c>
      <c r="S36" s="6">
        <v>242.5</v>
      </c>
      <c r="T36" s="6">
        <v>542.5</v>
      </c>
      <c r="U36" s="6">
        <v>265</v>
      </c>
      <c r="V36" s="6">
        <v>280</v>
      </c>
      <c r="W36" s="6">
        <v>-287.5</v>
      </c>
      <c r="X36" s="6">
        <v>280</v>
      </c>
      <c r="Y36" s="6">
        <v>822.5</v>
      </c>
      <c r="Z36" s="8">
        <v>484.69923093914986</v>
      </c>
      <c r="AA36" s="8">
        <v>484.69923093914986</v>
      </c>
      <c r="AB36" s="6">
        <v>1</v>
      </c>
      <c r="AC36" s="5" t="s">
        <v>284</v>
      </c>
      <c r="AD36" t="s">
        <v>33</v>
      </c>
      <c r="AE36" s="6" t="s">
        <v>285</v>
      </c>
      <c r="AF36" s="6">
        <v>9</v>
      </c>
    </row>
    <row r="37" spans="1:32" ht="12.75">
      <c r="A37" s="4" t="s">
        <v>286</v>
      </c>
      <c r="B37" s="5" t="s">
        <v>248</v>
      </c>
      <c r="C37" s="6" t="s">
        <v>93</v>
      </c>
      <c r="D37" s="6">
        <v>109</v>
      </c>
      <c r="E37" s="6">
        <v>110</v>
      </c>
      <c r="F37" s="6">
        <v>32</v>
      </c>
      <c r="G37" s="6">
        <v>0.5902000069618225</v>
      </c>
      <c r="H37" s="6">
        <v>21</v>
      </c>
      <c r="I37" s="6">
        <v>1.02</v>
      </c>
      <c r="J37" s="7" t="s">
        <v>287</v>
      </c>
      <c r="K37" s="6">
        <v>255</v>
      </c>
      <c r="L37" s="6">
        <v>267.5</v>
      </c>
      <c r="M37" s="6">
        <v>282.5</v>
      </c>
      <c r="N37" s="6">
        <v>282.5</v>
      </c>
      <c r="O37" s="7" t="s">
        <v>201</v>
      </c>
      <c r="P37" s="6">
        <v>235</v>
      </c>
      <c r="Q37" s="6">
        <v>240</v>
      </c>
      <c r="R37" s="6">
        <v>-247.5</v>
      </c>
      <c r="S37" s="6">
        <v>240</v>
      </c>
      <c r="T37" s="6">
        <v>522.5</v>
      </c>
      <c r="U37" s="6">
        <v>225</v>
      </c>
      <c r="V37" s="6">
        <v>255</v>
      </c>
      <c r="W37" s="6">
        <v>277.5</v>
      </c>
      <c r="X37" s="6">
        <v>277.5</v>
      </c>
      <c r="Y37" s="6">
        <v>800</v>
      </c>
      <c r="Z37" s="8">
        <v>472.160005569458</v>
      </c>
      <c r="AA37" s="8">
        <v>481.60320568084717</v>
      </c>
      <c r="AB37" s="6">
        <v>1</v>
      </c>
      <c r="AC37" s="5" t="s">
        <v>288</v>
      </c>
      <c r="AD37" t="s">
        <v>33</v>
      </c>
      <c r="AE37" s="6" t="s">
        <v>74</v>
      </c>
      <c r="AF37" s="6">
        <v>8</v>
      </c>
    </row>
    <row r="38" spans="1:32" ht="12.75">
      <c r="A38" s="4" t="s">
        <v>289</v>
      </c>
      <c r="B38" s="5" t="s">
        <v>290</v>
      </c>
      <c r="C38" s="6" t="s">
        <v>93</v>
      </c>
      <c r="D38" s="6">
        <v>107</v>
      </c>
      <c r="E38" s="6">
        <v>110</v>
      </c>
      <c r="F38" s="6">
        <v>203</v>
      </c>
      <c r="G38" s="6">
        <v>0.5936999917030334</v>
      </c>
      <c r="H38" s="6">
        <v>21</v>
      </c>
      <c r="I38" s="6">
        <v>1.02</v>
      </c>
      <c r="J38" s="7">
        <v>9</v>
      </c>
      <c r="K38" s="6">
        <v>285</v>
      </c>
      <c r="L38" s="6">
        <v>300</v>
      </c>
      <c r="M38" s="6">
        <v>-310</v>
      </c>
      <c r="N38" s="6">
        <v>300</v>
      </c>
      <c r="O38" s="7" t="s">
        <v>136</v>
      </c>
      <c r="P38" s="6">
        <v>232.5</v>
      </c>
      <c r="Q38" s="6">
        <v>242.5</v>
      </c>
      <c r="R38" s="6">
        <v>-250</v>
      </c>
      <c r="S38" s="6">
        <v>242.5</v>
      </c>
      <c r="T38" s="6">
        <v>542.5</v>
      </c>
      <c r="U38" s="6">
        <v>245</v>
      </c>
      <c r="V38" s="6">
        <v>250</v>
      </c>
      <c r="W38" s="6">
        <v>255</v>
      </c>
      <c r="X38" s="6">
        <v>255</v>
      </c>
      <c r="Y38" s="6">
        <v>797.5</v>
      </c>
      <c r="Z38" s="8">
        <v>473.4757433831692</v>
      </c>
      <c r="AA38" s="8">
        <v>482.9452582508326</v>
      </c>
      <c r="AB38" s="6">
        <v>1</v>
      </c>
      <c r="AC38" s="5" t="s">
        <v>291</v>
      </c>
      <c r="AD38" t="s">
        <v>33</v>
      </c>
      <c r="AE38" s="6" t="s">
        <v>90</v>
      </c>
      <c r="AF38" s="6">
        <v>7</v>
      </c>
    </row>
    <row r="39" spans="1:32" ht="12.75">
      <c r="A39" s="4" t="s">
        <v>292</v>
      </c>
      <c r="B39" s="5" t="s">
        <v>54</v>
      </c>
      <c r="C39" s="6" t="s">
        <v>93</v>
      </c>
      <c r="D39" s="6">
        <v>109.1</v>
      </c>
      <c r="E39" s="6">
        <v>110</v>
      </c>
      <c r="F39" s="6">
        <v>190</v>
      </c>
      <c r="G39" s="6">
        <v>0.5899999737739563</v>
      </c>
      <c r="H39" s="6">
        <v>22</v>
      </c>
      <c r="I39" s="6">
        <v>1.01</v>
      </c>
      <c r="J39" s="7">
        <v>9</v>
      </c>
      <c r="K39" s="6">
        <v>-295</v>
      </c>
      <c r="L39" s="6">
        <v>-295</v>
      </c>
      <c r="M39" s="6">
        <v>307.5</v>
      </c>
      <c r="N39" s="6">
        <v>307.5</v>
      </c>
      <c r="O39" s="7" t="s">
        <v>95</v>
      </c>
      <c r="P39" s="6">
        <v>-185</v>
      </c>
      <c r="Q39" s="6">
        <v>192.5</v>
      </c>
      <c r="R39" s="6">
        <v>197.5</v>
      </c>
      <c r="S39" s="6">
        <v>197.5</v>
      </c>
      <c r="T39" s="6">
        <v>505</v>
      </c>
      <c r="U39" s="6">
        <v>277.5</v>
      </c>
      <c r="V39" s="6">
        <v>287.5</v>
      </c>
      <c r="W39" s="6">
        <v>-292.5</v>
      </c>
      <c r="X39" s="6">
        <v>287.5</v>
      </c>
      <c r="Y39" s="6">
        <v>792.5</v>
      </c>
      <c r="Z39" s="8">
        <v>467.57497921586037</v>
      </c>
      <c r="AA39" s="8">
        <v>472.250729008019</v>
      </c>
      <c r="AB39" s="6">
        <v>1</v>
      </c>
      <c r="AC39" s="5" t="s">
        <v>293</v>
      </c>
      <c r="AD39" t="s">
        <v>33</v>
      </c>
      <c r="AE39" s="6" t="s">
        <v>56</v>
      </c>
      <c r="AF39" s="6">
        <v>6</v>
      </c>
    </row>
    <row r="40" spans="1:32" ht="12.75">
      <c r="A40" s="4" t="s">
        <v>294</v>
      </c>
      <c r="B40" s="5" t="s">
        <v>295</v>
      </c>
      <c r="C40" s="6" t="s">
        <v>93</v>
      </c>
      <c r="D40" s="6">
        <v>110</v>
      </c>
      <c r="E40" s="6">
        <v>110</v>
      </c>
      <c r="F40" s="6">
        <v>140</v>
      </c>
      <c r="G40" s="6">
        <v>0.5885000228881836</v>
      </c>
      <c r="H40" s="6">
        <v>22</v>
      </c>
      <c r="I40" s="6">
        <v>1.01</v>
      </c>
      <c r="J40" s="7">
        <v>8</v>
      </c>
      <c r="K40" s="6">
        <v>285</v>
      </c>
      <c r="L40" s="6">
        <v>-287.5</v>
      </c>
      <c r="M40" s="6">
        <v>297.5</v>
      </c>
      <c r="N40" s="6">
        <v>297.5</v>
      </c>
      <c r="O40" s="7" t="s">
        <v>296</v>
      </c>
      <c r="P40" s="6">
        <v>222.5</v>
      </c>
      <c r="Q40" s="6">
        <v>237.5</v>
      </c>
      <c r="R40" s="6">
        <v>-242.5</v>
      </c>
      <c r="S40" s="6">
        <v>237.5</v>
      </c>
      <c r="T40" s="6">
        <v>535</v>
      </c>
      <c r="U40" s="6">
        <v>227.5</v>
      </c>
      <c r="V40" s="6">
        <v>250</v>
      </c>
      <c r="W40" s="6">
        <v>-255</v>
      </c>
      <c r="X40" s="6">
        <v>250</v>
      </c>
      <c r="Y40" s="6">
        <v>785</v>
      </c>
      <c r="Z40" s="8">
        <v>461.9725179672241</v>
      </c>
      <c r="AA40" s="8">
        <v>466.59224314689635</v>
      </c>
      <c r="AB40" s="6">
        <v>1</v>
      </c>
      <c r="AC40" s="5" t="s">
        <v>297</v>
      </c>
      <c r="AD40" t="s">
        <v>33</v>
      </c>
      <c r="AE40" s="6" t="s">
        <v>298</v>
      </c>
      <c r="AF40" s="6">
        <v>5</v>
      </c>
    </row>
    <row r="41" spans="1:32" ht="12.75">
      <c r="A41" s="4" t="s">
        <v>299</v>
      </c>
      <c r="B41" s="5" t="s">
        <v>300</v>
      </c>
      <c r="C41" s="6" t="s">
        <v>93</v>
      </c>
      <c r="D41" s="6">
        <v>108.2</v>
      </c>
      <c r="E41" s="6">
        <v>110</v>
      </c>
      <c r="F41" s="6">
        <v>3</v>
      </c>
      <c r="G41" s="6">
        <v>0.5916000008583069</v>
      </c>
      <c r="H41" s="6">
        <v>20</v>
      </c>
      <c r="I41" s="6">
        <v>1.03</v>
      </c>
      <c r="J41" s="7">
        <v>9</v>
      </c>
      <c r="K41" s="6">
        <v>245</v>
      </c>
      <c r="L41" s="6">
        <v>265</v>
      </c>
      <c r="M41" s="6">
        <v>275</v>
      </c>
      <c r="N41" s="6">
        <v>275</v>
      </c>
      <c r="O41" s="7" t="s">
        <v>201</v>
      </c>
      <c r="P41" s="6">
        <v>192.5</v>
      </c>
      <c r="Q41" s="6">
        <v>202.5</v>
      </c>
      <c r="R41" s="6">
        <v>210</v>
      </c>
      <c r="S41" s="6">
        <v>210</v>
      </c>
      <c r="T41" s="6">
        <v>485</v>
      </c>
      <c r="U41" s="6">
        <v>260</v>
      </c>
      <c r="V41" s="6">
        <v>-275</v>
      </c>
      <c r="W41" s="6">
        <v>275</v>
      </c>
      <c r="X41" s="6">
        <v>275</v>
      </c>
      <c r="Y41" s="6">
        <v>760</v>
      </c>
      <c r="Z41" s="8">
        <v>449.61600065231323</v>
      </c>
      <c r="AA41" s="8">
        <v>463.10448067188264</v>
      </c>
      <c r="AB41" s="6">
        <v>1</v>
      </c>
      <c r="AC41" s="5" t="s">
        <v>301</v>
      </c>
      <c r="AD41" t="s">
        <v>33</v>
      </c>
      <c r="AE41" s="6" t="s">
        <v>90</v>
      </c>
      <c r="AF41" s="6">
        <v>4</v>
      </c>
    </row>
    <row r="42" spans="1:32" ht="12.75">
      <c r="A42" s="4" t="s">
        <v>302</v>
      </c>
      <c r="B42" s="5" t="s">
        <v>86</v>
      </c>
      <c r="C42" s="6" t="s">
        <v>93</v>
      </c>
      <c r="D42" s="6">
        <v>109.1</v>
      </c>
      <c r="E42" s="6">
        <v>110</v>
      </c>
      <c r="F42" s="6">
        <v>217</v>
      </c>
      <c r="G42" s="6">
        <v>0.5899999737739563</v>
      </c>
      <c r="H42" s="6">
        <v>21</v>
      </c>
      <c r="I42" s="6">
        <v>1.02</v>
      </c>
      <c r="J42" s="7">
        <v>10</v>
      </c>
      <c r="K42" s="6">
        <v>267.5</v>
      </c>
      <c r="L42" s="6">
        <v>-277.5</v>
      </c>
      <c r="M42" s="6">
        <v>-277.5</v>
      </c>
      <c r="N42" s="6">
        <v>267.5</v>
      </c>
      <c r="O42" s="7" t="s">
        <v>95</v>
      </c>
      <c r="P42" s="6">
        <v>210</v>
      </c>
      <c r="Q42" s="6">
        <v>-217.5</v>
      </c>
      <c r="R42" s="6">
        <v>-217.5</v>
      </c>
      <c r="S42" s="6">
        <v>210</v>
      </c>
      <c r="T42" s="6">
        <v>477.5</v>
      </c>
      <c r="U42" s="6">
        <v>232.5</v>
      </c>
      <c r="V42" s="6">
        <v>242.5</v>
      </c>
      <c r="W42" s="6">
        <v>260</v>
      </c>
      <c r="X42" s="6">
        <v>260</v>
      </c>
      <c r="Y42" s="6">
        <v>737.5</v>
      </c>
      <c r="Z42" s="8">
        <v>435.12498065829277</v>
      </c>
      <c r="AA42" s="8">
        <v>443.8274802714586</v>
      </c>
      <c r="AB42" s="6">
        <v>1</v>
      </c>
      <c r="AC42" s="5" t="s">
        <v>303</v>
      </c>
      <c r="AD42" t="s">
        <v>33</v>
      </c>
      <c r="AE42" s="6" t="s">
        <v>34</v>
      </c>
      <c r="AF42" s="6">
        <v>3</v>
      </c>
    </row>
    <row r="43" spans="1:32" ht="12.75">
      <c r="A43" s="4" t="s">
        <v>304</v>
      </c>
      <c r="B43" s="5" t="s">
        <v>51</v>
      </c>
      <c r="C43" s="6" t="s">
        <v>93</v>
      </c>
      <c r="D43" s="6">
        <v>104.9</v>
      </c>
      <c r="E43" s="6">
        <v>110</v>
      </c>
      <c r="F43" s="6">
        <v>94</v>
      </c>
      <c r="G43" s="6">
        <v>0.5978000164031982</v>
      </c>
      <c r="H43" s="6">
        <v>25</v>
      </c>
      <c r="I43" s="6">
        <v>1</v>
      </c>
      <c r="J43" s="7">
        <v>10</v>
      </c>
      <c r="K43" s="6">
        <v>267.5</v>
      </c>
      <c r="L43" s="6">
        <v>280</v>
      </c>
      <c r="M43" s="6">
        <v>-290</v>
      </c>
      <c r="N43" s="6">
        <v>280</v>
      </c>
      <c r="O43" s="7" t="s">
        <v>305</v>
      </c>
      <c r="P43" s="6">
        <v>197.5</v>
      </c>
      <c r="Q43" s="6">
        <v>202.5</v>
      </c>
      <c r="R43" s="6">
        <v>-205</v>
      </c>
      <c r="S43" s="6">
        <v>202.5</v>
      </c>
      <c r="T43" s="6">
        <v>482.5</v>
      </c>
      <c r="U43" s="6">
        <v>235</v>
      </c>
      <c r="V43" s="6">
        <v>245</v>
      </c>
      <c r="W43" s="6">
        <v>252.5</v>
      </c>
      <c r="X43" s="6">
        <v>252.5</v>
      </c>
      <c r="Y43" s="6">
        <v>735</v>
      </c>
      <c r="Z43" s="8">
        <v>439.3830120563507</v>
      </c>
      <c r="AA43" s="8">
        <v>0</v>
      </c>
      <c r="AB43" s="6">
        <v>1</v>
      </c>
      <c r="AC43" s="5" t="s">
        <v>306</v>
      </c>
      <c r="AD43" t="s">
        <v>33</v>
      </c>
      <c r="AE43" s="6" t="s">
        <v>43</v>
      </c>
      <c r="AF43" s="6">
        <v>2</v>
      </c>
    </row>
    <row r="44" spans="1:32" ht="12.75">
      <c r="A44" s="4" t="s">
        <v>307</v>
      </c>
      <c r="B44" s="5" t="s">
        <v>243</v>
      </c>
      <c r="C44" s="6" t="s">
        <v>93</v>
      </c>
      <c r="D44" s="6">
        <v>102.3</v>
      </c>
      <c r="E44" s="6">
        <v>110</v>
      </c>
      <c r="F44" s="6">
        <v>139</v>
      </c>
      <c r="G44" s="6">
        <v>0.6032000184059143</v>
      </c>
      <c r="H44" s="6">
        <v>24</v>
      </c>
      <c r="I44" s="6">
        <v>1</v>
      </c>
      <c r="J44" s="7">
        <v>9</v>
      </c>
      <c r="K44" s="6">
        <v>252.5</v>
      </c>
      <c r="L44" s="6">
        <v>272.5</v>
      </c>
      <c r="M44" s="6">
        <v>-280</v>
      </c>
      <c r="N44" s="6">
        <v>272.5</v>
      </c>
      <c r="O44" s="7" t="s">
        <v>201</v>
      </c>
      <c r="P44" s="6">
        <v>-165</v>
      </c>
      <c r="Q44" s="6">
        <v>-182.5</v>
      </c>
      <c r="R44" s="6">
        <v>182.5</v>
      </c>
      <c r="S44" s="6">
        <v>182.5</v>
      </c>
      <c r="T44" s="6">
        <v>455</v>
      </c>
      <c r="U44" s="6">
        <v>235</v>
      </c>
      <c r="V44" s="6">
        <v>250</v>
      </c>
      <c r="W44" s="6">
        <v>260</v>
      </c>
      <c r="X44" s="6">
        <v>260</v>
      </c>
      <c r="Y44" s="6">
        <v>715</v>
      </c>
      <c r="Z44" s="8">
        <v>431.28801316022873</v>
      </c>
      <c r="AA44" s="8">
        <v>0</v>
      </c>
      <c r="AB44" s="6">
        <v>1</v>
      </c>
      <c r="AC44" s="5" t="s">
        <v>308</v>
      </c>
      <c r="AD44" t="s">
        <v>33</v>
      </c>
      <c r="AE44" s="6" t="s">
        <v>79</v>
      </c>
      <c r="AF44" s="6"/>
    </row>
    <row r="45" spans="1:32" ht="12.75">
      <c r="A45" s="4" t="s">
        <v>309</v>
      </c>
      <c r="B45" s="5" t="s">
        <v>310</v>
      </c>
      <c r="C45" s="6" t="s">
        <v>93</v>
      </c>
      <c r="D45" s="6">
        <v>107.9</v>
      </c>
      <c r="E45" s="6">
        <v>110</v>
      </c>
      <c r="F45" s="6">
        <v>178</v>
      </c>
      <c r="G45" s="6">
        <v>0.5921000242233276</v>
      </c>
      <c r="H45" s="6">
        <v>21</v>
      </c>
      <c r="I45" s="6">
        <v>1.02</v>
      </c>
      <c r="J45" s="7">
        <v>10</v>
      </c>
      <c r="K45" s="6">
        <v>232.5</v>
      </c>
      <c r="L45" s="6">
        <v>245</v>
      </c>
      <c r="M45" s="6">
        <v>-252.5</v>
      </c>
      <c r="N45" s="6">
        <v>245</v>
      </c>
      <c r="O45" s="7" t="s">
        <v>268</v>
      </c>
      <c r="P45" s="6">
        <v>187.5</v>
      </c>
      <c r="Q45" s="6">
        <v>200</v>
      </c>
      <c r="R45" s="6">
        <v>-210</v>
      </c>
      <c r="S45" s="6">
        <v>200</v>
      </c>
      <c r="T45" s="6">
        <v>445</v>
      </c>
      <c r="U45" s="6">
        <v>225</v>
      </c>
      <c r="V45" s="6">
        <v>247.5</v>
      </c>
      <c r="W45" s="6">
        <v>-275</v>
      </c>
      <c r="X45" s="6">
        <v>247.5</v>
      </c>
      <c r="Y45" s="6">
        <v>692.5</v>
      </c>
      <c r="Z45" s="8">
        <v>410.0292667746544</v>
      </c>
      <c r="AA45" s="8">
        <v>418.2298521101475</v>
      </c>
      <c r="AB45" s="6">
        <v>1</v>
      </c>
      <c r="AC45" s="5" t="s">
        <v>311</v>
      </c>
      <c r="AD45" t="s">
        <v>33</v>
      </c>
      <c r="AE45" s="6" t="s">
        <v>312</v>
      </c>
      <c r="AF45" s="6"/>
    </row>
    <row r="46" spans="1:32" ht="12.75">
      <c r="A46" s="4" t="s">
        <v>313</v>
      </c>
      <c r="B46" s="5" t="s">
        <v>225</v>
      </c>
      <c r="C46" s="6" t="s">
        <v>93</v>
      </c>
      <c r="D46" s="6">
        <v>103.7</v>
      </c>
      <c r="E46" s="6">
        <v>110</v>
      </c>
      <c r="F46" s="6">
        <v>68</v>
      </c>
      <c r="G46" s="6">
        <v>0.6001999974250793</v>
      </c>
      <c r="H46" s="6">
        <v>19</v>
      </c>
      <c r="I46" s="6">
        <v>1.04</v>
      </c>
      <c r="J46" s="7">
        <v>9</v>
      </c>
      <c r="K46" s="6">
        <v>245</v>
      </c>
      <c r="L46" s="6">
        <v>257.5</v>
      </c>
      <c r="M46" s="6">
        <v>262.5</v>
      </c>
      <c r="N46" s="6">
        <v>262.5</v>
      </c>
      <c r="O46" s="7" t="s">
        <v>201</v>
      </c>
      <c r="P46" s="6">
        <v>142.5</v>
      </c>
      <c r="Q46" s="6">
        <v>145</v>
      </c>
      <c r="R46" s="6">
        <v>-170</v>
      </c>
      <c r="S46" s="6">
        <v>145</v>
      </c>
      <c r="T46" s="6">
        <v>407.5</v>
      </c>
      <c r="U46" s="6">
        <v>275</v>
      </c>
      <c r="V46" s="6">
        <v>282.5</v>
      </c>
      <c r="W46" s="6">
        <v>-292.5</v>
      </c>
      <c r="X46" s="6">
        <v>282.5</v>
      </c>
      <c r="Y46" s="6">
        <v>690</v>
      </c>
      <c r="Z46" s="8">
        <v>414.13799822330475</v>
      </c>
      <c r="AA46" s="8">
        <v>430.70351815223694</v>
      </c>
      <c r="AB46" s="6">
        <v>1</v>
      </c>
      <c r="AC46" s="5" t="s">
        <v>314</v>
      </c>
      <c r="AD46" t="s">
        <v>33</v>
      </c>
      <c r="AE46" s="6" t="s">
        <v>43</v>
      </c>
      <c r="AF46" s="6"/>
    </row>
    <row r="47" spans="1:32" ht="12.75">
      <c r="A47" s="4" t="s">
        <v>315</v>
      </c>
      <c r="B47" s="5" t="s">
        <v>225</v>
      </c>
      <c r="C47" s="6" t="s">
        <v>93</v>
      </c>
      <c r="D47" s="6">
        <v>108</v>
      </c>
      <c r="E47" s="6">
        <v>110</v>
      </c>
      <c r="F47" s="6">
        <v>52</v>
      </c>
      <c r="G47" s="6">
        <v>0.5918999910354614</v>
      </c>
      <c r="H47" s="6">
        <v>18</v>
      </c>
      <c r="I47" s="6">
        <v>1.06</v>
      </c>
      <c r="J47" s="7">
        <v>12</v>
      </c>
      <c r="K47" s="6">
        <v>222.5</v>
      </c>
      <c r="L47" s="6">
        <v>232.5</v>
      </c>
      <c r="M47" s="6">
        <v>245</v>
      </c>
      <c r="N47" s="6">
        <v>245</v>
      </c>
      <c r="O47" s="7" t="s">
        <v>316</v>
      </c>
      <c r="P47" s="6">
        <v>142.5</v>
      </c>
      <c r="Q47" s="6">
        <v>155</v>
      </c>
      <c r="R47" s="6">
        <v>165</v>
      </c>
      <c r="S47" s="6">
        <v>165</v>
      </c>
      <c r="T47" s="6">
        <v>410</v>
      </c>
      <c r="U47" s="6">
        <v>245</v>
      </c>
      <c r="V47" s="6">
        <v>262.5</v>
      </c>
      <c r="W47" s="6">
        <v>-275</v>
      </c>
      <c r="X47" s="6">
        <v>262.5</v>
      </c>
      <c r="Y47" s="6">
        <v>672.5</v>
      </c>
      <c r="Z47" s="8">
        <v>398.0527439713478</v>
      </c>
      <c r="AA47" s="8">
        <v>421.9359086096287</v>
      </c>
      <c r="AB47" s="6">
        <v>1</v>
      </c>
      <c r="AC47" s="5" t="s">
        <v>317</v>
      </c>
      <c r="AD47" t="s">
        <v>33</v>
      </c>
      <c r="AE47" s="6" t="s">
        <v>43</v>
      </c>
      <c r="AF47" s="6"/>
    </row>
    <row r="48" spans="1:32" ht="12.75">
      <c r="A48" s="4" t="s">
        <v>318</v>
      </c>
      <c r="B48" s="5" t="s">
        <v>91</v>
      </c>
      <c r="C48" s="6" t="s">
        <v>93</v>
      </c>
      <c r="D48" s="6">
        <v>108.2</v>
      </c>
      <c r="E48" s="6">
        <v>110</v>
      </c>
      <c r="F48" s="6">
        <v>173</v>
      </c>
      <c r="G48" s="6">
        <v>0.5916000008583069</v>
      </c>
      <c r="H48" s="6">
        <v>22</v>
      </c>
      <c r="I48" s="6">
        <v>1.01</v>
      </c>
      <c r="J48" s="7">
        <v>8</v>
      </c>
      <c r="K48" s="6">
        <v>250</v>
      </c>
      <c r="L48" s="6">
        <v>270</v>
      </c>
      <c r="M48" s="6">
        <v>-287.5</v>
      </c>
      <c r="N48" s="6">
        <v>270</v>
      </c>
      <c r="O48" s="7">
        <v>6</v>
      </c>
      <c r="P48" s="6">
        <v>170</v>
      </c>
      <c r="Q48" s="6">
        <v>-187.5</v>
      </c>
      <c r="R48" s="6">
        <v>-187.5</v>
      </c>
      <c r="S48" s="6">
        <v>170</v>
      </c>
      <c r="T48" s="6">
        <v>440</v>
      </c>
      <c r="U48" s="6">
        <v>230</v>
      </c>
      <c r="V48" s="6">
        <v>-255</v>
      </c>
      <c r="W48" s="6">
        <v>-255</v>
      </c>
      <c r="X48" s="6">
        <v>230</v>
      </c>
      <c r="Y48" s="6">
        <v>670</v>
      </c>
      <c r="Z48" s="8">
        <v>396.3720005750656</v>
      </c>
      <c r="AA48" s="8">
        <v>400.33572058081626</v>
      </c>
      <c r="AB48" s="6">
        <v>1</v>
      </c>
      <c r="AC48" s="5" t="s">
        <v>319</v>
      </c>
      <c r="AD48" t="s">
        <v>33</v>
      </c>
      <c r="AE48" s="6" t="s">
        <v>90</v>
      </c>
      <c r="AF48" s="6"/>
    </row>
    <row r="49" spans="1:32" ht="12.75">
      <c r="A49" s="4" t="s">
        <v>320</v>
      </c>
      <c r="B49" s="5" t="s">
        <v>321</v>
      </c>
      <c r="C49" s="6" t="s">
        <v>93</v>
      </c>
      <c r="D49" s="6">
        <v>108.2</v>
      </c>
      <c r="E49" s="6">
        <v>110</v>
      </c>
      <c r="F49" s="6">
        <v>259</v>
      </c>
      <c r="G49" s="6">
        <v>0.5916000008583069</v>
      </c>
      <c r="H49" s="6">
        <v>22</v>
      </c>
      <c r="I49" s="6">
        <v>1.01</v>
      </c>
      <c r="J49" s="7">
        <v>10</v>
      </c>
      <c r="K49" s="6">
        <v>-240</v>
      </c>
      <c r="L49" s="6">
        <v>240</v>
      </c>
      <c r="M49" s="6">
        <v>260</v>
      </c>
      <c r="N49" s="6">
        <v>260</v>
      </c>
      <c r="O49" s="7" t="s">
        <v>254</v>
      </c>
      <c r="P49" s="6">
        <v>145</v>
      </c>
      <c r="Q49" s="6">
        <v>147.5</v>
      </c>
      <c r="R49" s="6">
        <v>150</v>
      </c>
      <c r="S49" s="6">
        <v>150</v>
      </c>
      <c r="T49" s="6">
        <v>410</v>
      </c>
      <c r="U49" s="6">
        <v>-230</v>
      </c>
      <c r="V49" s="6">
        <v>230</v>
      </c>
      <c r="W49" s="6">
        <v>252.5</v>
      </c>
      <c r="X49" s="6">
        <v>252.5</v>
      </c>
      <c r="Y49" s="6">
        <v>662.5</v>
      </c>
      <c r="Z49" s="8">
        <v>391.9350005686283</v>
      </c>
      <c r="AA49" s="8">
        <v>395.8543505743146</v>
      </c>
      <c r="AB49" s="6">
        <v>1</v>
      </c>
      <c r="AC49" s="5" t="s">
        <v>322</v>
      </c>
      <c r="AD49" t="s">
        <v>33</v>
      </c>
      <c r="AE49" s="6" t="s">
        <v>34</v>
      </c>
      <c r="AF49" s="6"/>
    </row>
    <row r="50" spans="1:32" ht="12.75">
      <c r="A50" s="4" t="s">
        <v>323</v>
      </c>
      <c r="B50" s="5" t="s">
        <v>324</v>
      </c>
      <c r="C50" s="6" t="s">
        <v>93</v>
      </c>
      <c r="D50" s="6">
        <v>101.9</v>
      </c>
      <c r="E50" s="6">
        <v>110</v>
      </c>
      <c r="F50" s="6">
        <v>160</v>
      </c>
      <c r="G50" s="6">
        <v>0.6040999889373779</v>
      </c>
      <c r="H50" s="6">
        <v>22</v>
      </c>
      <c r="I50" s="6">
        <v>1.01</v>
      </c>
      <c r="J50" s="7" t="s">
        <v>325</v>
      </c>
      <c r="K50" s="6">
        <v>227.5</v>
      </c>
      <c r="L50" s="6">
        <v>237.5</v>
      </c>
      <c r="M50" s="6">
        <v>250</v>
      </c>
      <c r="N50" s="6">
        <v>250</v>
      </c>
      <c r="O50" s="7" t="s">
        <v>280</v>
      </c>
      <c r="P50" s="6">
        <v>200</v>
      </c>
      <c r="Q50" s="6">
        <v>-210</v>
      </c>
      <c r="R50" s="6">
        <v>-210</v>
      </c>
      <c r="S50" s="6">
        <v>200</v>
      </c>
      <c r="T50" s="6">
        <v>450</v>
      </c>
      <c r="U50" s="6">
        <v>-200</v>
      </c>
      <c r="V50" s="6">
        <v>200</v>
      </c>
      <c r="W50" s="6">
        <v>-220</v>
      </c>
      <c r="X50" s="6">
        <v>200</v>
      </c>
      <c r="Y50" s="6">
        <v>650</v>
      </c>
      <c r="Z50" s="8">
        <v>392.66499280929565</v>
      </c>
      <c r="AA50" s="8">
        <v>396.5916427373886</v>
      </c>
      <c r="AB50" s="6">
        <v>1</v>
      </c>
      <c r="AC50" s="5" t="s">
        <v>326</v>
      </c>
      <c r="AD50" t="s">
        <v>33</v>
      </c>
      <c r="AE50" s="6" t="s">
        <v>34</v>
      </c>
      <c r="AF50" s="6"/>
    </row>
    <row r="51" spans="1:32" ht="12.75">
      <c r="A51" s="4" t="s">
        <v>327</v>
      </c>
      <c r="B51" s="5" t="s">
        <v>328</v>
      </c>
      <c r="C51" s="6" t="s">
        <v>93</v>
      </c>
      <c r="D51" s="6">
        <v>105.3</v>
      </c>
      <c r="E51" s="6">
        <v>110</v>
      </c>
      <c r="F51" s="6">
        <v>2</v>
      </c>
      <c r="G51" s="6">
        <v>0.597000002861023</v>
      </c>
      <c r="H51" s="6">
        <v>22</v>
      </c>
      <c r="I51" s="6">
        <v>1.01</v>
      </c>
      <c r="J51" s="7">
        <v>9</v>
      </c>
      <c r="K51" s="6">
        <v>232.5</v>
      </c>
      <c r="L51" s="6">
        <v>-240</v>
      </c>
      <c r="M51" s="6">
        <v>-240</v>
      </c>
      <c r="N51" s="6">
        <v>232.5</v>
      </c>
      <c r="O51" s="7" t="s">
        <v>268</v>
      </c>
      <c r="P51" s="6">
        <v>177.5</v>
      </c>
      <c r="Q51" s="6">
        <v>185</v>
      </c>
      <c r="R51" s="6">
        <v>192.5</v>
      </c>
      <c r="S51" s="6">
        <v>192.5</v>
      </c>
      <c r="T51" s="6">
        <v>425</v>
      </c>
      <c r="U51" s="6">
        <v>202.5</v>
      </c>
      <c r="V51" s="6">
        <v>215</v>
      </c>
      <c r="W51" s="6">
        <v>-227.5</v>
      </c>
      <c r="X51" s="6">
        <v>215</v>
      </c>
      <c r="Y51" s="6">
        <v>640</v>
      </c>
      <c r="Z51" s="8">
        <v>382.0800018310547</v>
      </c>
      <c r="AA51" s="8">
        <v>385.9008018493652</v>
      </c>
      <c r="AB51" s="6">
        <v>1</v>
      </c>
      <c r="AC51" s="5" t="s">
        <v>329</v>
      </c>
      <c r="AD51" t="s">
        <v>33</v>
      </c>
      <c r="AE51" s="6" t="s">
        <v>68</v>
      </c>
      <c r="AF51" s="6"/>
    </row>
    <row r="52" spans="1:32" ht="12.75">
      <c r="A52" s="4" t="s">
        <v>330</v>
      </c>
      <c r="B52" s="5" t="s">
        <v>324</v>
      </c>
      <c r="C52" s="6" t="s">
        <v>93</v>
      </c>
      <c r="D52" s="6">
        <v>109.6</v>
      </c>
      <c r="E52" s="6">
        <v>110</v>
      </c>
      <c r="F52" s="6">
        <v>157</v>
      </c>
      <c r="G52" s="6">
        <v>0.5892000198364258</v>
      </c>
      <c r="H52" s="6">
        <v>18</v>
      </c>
      <c r="I52" s="6">
        <v>1.06</v>
      </c>
      <c r="J52" s="7">
        <v>8</v>
      </c>
      <c r="K52" s="6">
        <v>227.5</v>
      </c>
      <c r="L52" s="6">
        <v>-240</v>
      </c>
      <c r="M52" s="6">
        <v>-240</v>
      </c>
      <c r="N52" s="6">
        <v>227.5</v>
      </c>
      <c r="O52" s="7" t="s">
        <v>280</v>
      </c>
      <c r="P52" s="6">
        <v>170</v>
      </c>
      <c r="Q52" s="6">
        <v>-182.5</v>
      </c>
      <c r="R52" s="6">
        <v>182.5</v>
      </c>
      <c r="S52" s="6">
        <v>182.5</v>
      </c>
      <c r="T52" s="6">
        <v>410</v>
      </c>
      <c r="U52" s="6">
        <v>205</v>
      </c>
      <c r="V52" s="6">
        <v>215</v>
      </c>
      <c r="W52" s="6">
        <v>230</v>
      </c>
      <c r="X52" s="6">
        <v>230</v>
      </c>
      <c r="Y52" s="6">
        <v>640</v>
      </c>
      <c r="Z52" s="8">
        <v>377.0880126953125</v>
      </c>
      <c r="AA52" s="8">
        <v>399.7132934570313</v>
      </c>
      <c r="AB52" s="6">
        <v>1</v>
      </c>
      <c r="AC52" s="5" t="s">
        <v>331</v>
      </c>
      <c r="AD52" t="s">
        <v>33</v>
      </c>
      <c r="AE52" s="6" t="s">
        <v>34</v>
      </c>
      <c r="AF52" s="6"/>
    </row>
    <row r="53" spans="1:32" ht="12.75">
      <c r="A53" s="4" t="s">
        <v>332</v>
      </c>
      <c r="B53" s="5" t="s">
        <v>333</v>
      </c>
      <c r="C53" s="6" t="s">
        <v>93</v>
      </c>
      <c r="D53" s="6">
        <v>109.6</v>
      </c>
      <c r="E53" s="6">
        <v>110</v>
      </c>
      <c r="F53" s="6">
        <v>246</v>
      </c>
      <c r="G53" s="6">
        <v>0.5892000198364258</v>
      </c>
      <c r="H53" s="6">
        <v>20</v>
      </c>
      <c r="I53" s="6">
        <v>1.03</v>
      </c>
      <c r="J53" s="7">
        <v>10</v>
      </c>
      <c r="K53" s="6">
        <v>210</v>
      </c>
      <c r="L53" s="6">
        <v>222.5</v>
      </c>
      <c r="M53" s="6">
        <v>-230</v>
      </c>
      <c r="N53" s="6">
        <v>222.5</v>
      </c>
      <c r="O53" s="7" t="s">
        <v>268</v>
      </c>
      <c r="P53" s="6">
        <v>-170</v>
      </c>
      <c r="Q53" s="6">
        <v>170</v>
      </c>
      <c r="R53" s="6">
        <v>-190</v>
      </c>
      <c r="S53" s="6">
        <v>170</v>
      </c>
      <c r="T53" s="6">
        <v>392.5</v>
      </c>
      <c r="U53" s="6">
        <v>205</v>
      </c>
      <c r="V53" s="6">
        <v>215</v>
      </c>
      <c r="W53" s="6">
        <v>225</v>
      </c>
      <c r="X53" s="6">
        <v>225</v>
      </c>
      <c r="Y53" s="6">
        <v>617.5</v>
      </c>
      <c r="Z53" s="8">
        <v>363.8310122489929</v>
      </c>
      <c r="AA53" s="8">
        <v>374.74594261646274</v>
      </c>
      <c r="AB53" s="6">
        <v>1</v>
      </c>
      <c r="AC53" s="5" t="s">
        <v>334</v>
      </c>
      <c r="AD53" t="s">
        <v>33</v>
      </c>
      <c r="AE53" s="6" t="s">
        <v>49</v>
      </c>
      <c r="AF53" s="6"/>
    </row>
    <row r="54" spans="1:32" ht="12.75">
      <c r="A54" s="4" t="s">
        <v>335</v>
      </c>
      <c r="B54" s="5" t="s">
        <v>336</v>
      </c>
      <c r="C54" s="6" t="s">
        <v>93</v>
      </c>
      <c r="D54" s="6">
        <v>108.3</v>
      </c>
      <c r="E54" s="6">
        <v>110</v>
      </c>
      <c r="F54" s="6">
        <v>115</v>
      </c>
      <c r="G54" s="6">
        <v>0.5914000272750854</v>
      </c>
      <c r="H54" s="6">
        <v>22</v>
      </c>
      <c r="I54" s="6">
        <v>1.01</v>
      </c>
      <c r="J54" s="7">
        <v>8</v>
      </c>
      <c r="K54" s="6">
        <v>227.5</v>
      </c>
      <c r="L54" s="6">
        <v>247.5</v>
      </c>
      <c r="M54" s="6">
        <v>-272.5</v>
      </c>
      <c r="N54" s="6">
        <v>247.5</v>
      </c>
      <c r="O54" s="7" t="s">
        <v>280</v>
      </c>
      <c r="P54" s="6">
        <v>130</v>
      </c>
      <c r="Q54" s="6">
        <v>140</v>
      </c>
      <c r="R54" s="6">
        <v>147.5</v>
      </c>
      <c r="S54" s="6">
        <v>147.5</v>
      </c>
      <c r="T54" s="6">
        <v>395</v>
      </c>
      <c r="U54" s="6">
        <v>217.5</v>
      </c>
      <c r="V54" s="6">
        <v>-237.5</v>
      </c>
      <c r="W54" s="6">
        <v>-237.5</v>
      </c>
      <c r="X54" s="6">
        <v>217.5</v>
      </c>
      <c r="Y54" s="6">
        <v>612.5</v>
      </c>
      <c r="Z54" s="8">
        <v>362.23251670598984</v>
      </c>
      <c r="AA54" s="8">
        <v>365.85484187304974</v>
      </c>
      <c r="AB54" s="6">
        <v>1</v>
      </c>
      <c r="AC54" s="5" t="s">
        <v>337</v>
      </c>
      <c r="AD54" t="s">
        <v>33</v>
      </c>
      <c r="AE54" s="6" t="s">
        <v>34</v>
      </c>
      <c r="AF54" s="6"/>
    </row>
    <row r="55" spans="1:32" ht="12.75">
      <c r="A55" s="4" t="s">
        <v>338</v>
      </c>
      <c r="B55" s="5" t="s">
        <v>339</v>
      </c>
      <c r="C55" s="6" t="s">
        <v>93</v>
      </c>
      <c r="D55" s="6">
        <v>101.8</v>
      </c>
      <c r="E55" s="6">
        <v>110</v>
      </c>
      <c r="F55" s="6">
        <v>0</v>
      </c>
      <c r="G55" s="6">
        <v>0.6043999791145325</v>
      </c>
      <c r="H55" s="6">
        <v>22</v>
      </c>
      <c r="I55" s="6">
        <v>1.01</v>
      </c>
      <c r="J55" s="7">
        <v>9</v>
      </c>
      <c r="K55" s="6">
        <v>-185</v>
      </c>
      <c r="L55" s="6">
        <v>-185</v>
      </c>
      <c r="M55" s="6">
        <v>-195</v>
      </c>
      <c r="N55" s="6">
        <v>0</v>
      </c>
      <c r="O55" s="7" t="s">
        <v>95</v>
      </c>
      <c r="P55" s="6">
        <v>-135</v>
      </c>
      <c r="Q55" s="6">
        <v>0</v>
      </c>
      <c r="R55" s="6">
        <v>0</v>
      </c>
      <c r="S55" s="6">
        <v>0</v>
      </c>
      <c r="T55" s="6">
        <v>0</v>
      </c>
      <c r="U55" s="6">
        <v>0</v>
      </c>
      <c r="V55" s="6"/>
      <c r="W55" s="6"/>
      <c r="X55" s="6">
        <v>0</v>
      </c>
      <c r="Y55" s="6">
        <v>0</v>
      </c>
      <c r="Z55" s="8">
        <v>0</v>
      </c>
      <c r="AA55" s="8">
        <v>0</v>
      </c>
      <c r="AB55" s="6">
        <v>1</v>
      </c>
      <c r="AC55" s="5" t="s">
        <v>48</v>
      </c>
      <c r="AD55" t="s">
        <v>33</v>
      </c>
      <c r="AE55" s="6" t="s">
        <v>90</v>
      </c>
      <c r="AF55" s="6"/>
    </row>
    <row r="56" spans="1:32" ht="12.75">
      <c r="A56" s="4" t="s">
        <v>362</v>
      </c>
      <c r="B56" s="5" t="s">
        <v>336</v>
      </c>
      <c r="C56" s="6" t="s">
        <v>93</v>
      </c>
      <c r="D56" s="6">
        <v>119.6</v>
      </c>
      <c r="E56" s="6">
        <v>125</v>
      </c>
      <c r="F56" s="6">
        <v>137</v>
      </c>
      <c r="G56" s="6">
        <v>0.5753999948501587</v>
      </c>
      <c r="H56" s="6">
        <v>18</v>
      </c>
      <c r="I56" s="6">
        <v>1.06</v>
      </c>
      <c r="J56" s="7">
        <v>40731</v>
      </c>
      <c r="K56" s="6">
        <v>335</v>
      </c>
      <c r="L56" s="6">
        <v>350</v>
      </c>
      <c r="M56" s="6">
        <v>365</v>
      </c>
      <c r="N56" s="6">
        <v>365</v>
      </c>
      <c r="O56" s="7" t="s">
        <v>268</v>
      </c>
      <c r="P56" s="6">
        <v>260</v>
      </c>
      <c r="Q56" s="6">
        <v>270</v>
      </c>
      <c r="R56" s="6">
        <v>287.5</v>
      </c>
      <c r="S56" s="6">
        <v>287.5</v>
      </c>
      <c r="T56" s="6">
        <v>652.5</v>
      </c>
      <c r="U56" s="6">
        <v>260</v>
      </c>
      <c r="V56" s="6">
        <v>275</v>
      </c>
      <c r="W56" s="6">
        <v>292.5</v>
      </c>
      <c r="X56" s="6">
        <v>292.5</v>
      </c>
      <c r="Y56" s="6">
        <v>945</v>
      </c>
      <c r="Z56" s="8">
        <v>543.7529951334</v>
      </c>
      <c r="AA56" s="8">
        <v>576.378174841404</v>
      </c>
      <c r="AB56" s="6">
        <v>1</v>
      </c>
      <c r="AC56" s="5" t="s">
        <v>363</v>
      </c>
      <c r="AD56" t="s">
        <v>33</v>
      </c>
      <c r="AE56" s="6" t="s">
        <v>34</v>
      </c>
      <c r="AF56" s="6">
        <v>12</v>
      </c>
    </row>
    <row r="57" spans="1:32" ht="12.75">
      <c r="A57" s="4" t="s">
        <v>364</v>
      </c>
      <c r="B57" s="5" t="s">
        <v>54</v>
      </c>
      <c r="C57" s="6" t="s">
        <v>93</v>
      </c>
      <c r="D57" s="6">
        <v>122.2</v>
      </c>
      <c r="E57" s="6">
        <v>125</v>
      </c>
      <c r="F57" s="6">
        <v>189</v>
      </c>
      <c r="G57" s="6">
        <v>0.5726000070571899</v>
      </c>
      <c r="H57" s="6">
        <v>21</v>
      </c>
      <c r="I57" s="6">
        <v>1.02</v>
      </c>
      <c r="J57" s="7" t="s">
        <v>365</v>
      </c>
      <c r="K57" s="6">
        <v>312.5</v>
      </c>
      <c r="L57" s="6">
        <v>325</v>
      </c>
      <c r="M57" s="6">
        <v>-332.5</v>
      </c>
      <c r="N57" s="6">
        <v>325</v>
      </c>
      <c r="O57" s="7" t="s">
        <v>366</v>
      </c>
      <c r="P57" s="6">
        <v>-245</v>
      </c>
      <c r="Q57" s="6">
        <v>250</v>
      </c>
      <c r="R57" s="6">
        <v>-260</v>
      </c>
      <c r="S57" s="6">
        <v>250</v>
      </c>
      <c r="T57" s="6">
        <v>575</v>
      </c>
      <c r="U57" s="6">
        <v>262.5</v>
      </c>
      <c r="V57" s="6">
        <v>282.5</v>
      </c>
      <c r="W57" s="6">
        <v>-372.5</v>
      </c>
      <c r="X57" s="6">
        <v>282.5</v>
      </c>
      <c r="Y57" s="6">
        <v>857.5</v>
      </c>
      <c r="Z57" s="8">
        <v>491.0045060515404</v>
      </c>
      <c r="AA57" s="8">
        <v>500.8245961725712</v>
      </c>
      <c r="AB57" s="6">
        <v>1</v>
      </c>
      <c r="AC57" s="5" t="s">
        <v>367</v>
      </c>
      <c r="AD57" t="s">
        <v>33</v>
      </c>
      <c r="AE57" s="6" t="s">
        <v>56</v>
      </c>
      <c r="AF57" s="6">
        <v>9</v>
      </c>
    </row>
    <row r="58" spans="1:32" ht="12.75">
      <c r="A58" s="4" t="s">
        <v>368</v>
      </c>
      <c r="B58" s="5" t="s">
        <v>51</v>
      </c>
      <c r="C58" s="6" t="s">
        <v>93</v>
      </c>
      <c r="D58" s="6">
        <v>123</v>
      </c>
      <c r="E58" s="6">
        <v>125</v>
      </c>
      <c r="F58" s="6">
        <v>90</v>
      </c>
      <c r="G58" s="6">
        <v>0.5717999935150146</v>
      </c>
      <c r="H58" s="6">
        <v>20</v>
      </c>
      <c r="I58" s="6">
        <v>1.03</v>
      </c>
      <c r="J58" s="7">
        <v>8</v>
      </c>
      <c r="K58" s="6">
        <v>-312.5</v>
      </c>
      <c r="L58" s="6">
        <v>-322.5</v>
      </c>
      <c r="M58" s="6">
        <v>330</v>
      </c>
      <c r="N58" s="6">
        <v>330</v>
      </c>
      <c r="O58" s="7" t="s">
        <v>369</v>
      </c>
      <c r="P58" s="6">
        <v>192.5</v>
      </c>
      <c r="Q58" s="6">
        <v>197.5</v>
      </c>
      <c r="R58" s="6">
        <v>200</v>
      </c>
      <c r="S58" s="6">
        <v>200</v>
      </c>
      <c r="T58" s="6">
        <v>530</v>
      </c>
      <c r="U58" s="6">
        <v>252.5</v>
      </c>
      <c r="V58" s="6">
        <v>262.5</v>
      </c>
      <c r="W58" s="6">
        <v>-267.5</v>
      </c>
      <c r="X58" s="6">
        <v>262.5</v>
      </c>
      <c r="Y58" s="6">
        <v>792.5</v>
      </c>
      <c r="Z58" s="8">
        <v>453.1514948606491</v>
      </c>
      <c r="AA58" s="8">
        <v>466.7460397064686</v>
      </c>
      <c r="AB58" s="6">
        <v>1</v>
      </c>
      <c r="AC58" s="5" t="s">
        <v>370</v>
      </c>
      <c r="AD58" t="s">
        <v>33</v>
      </c>
      <c r="AE58" s="6" t="s">
        <v>43</v>
      </c>
      <c r="AF58" s="6">
        <v>8</v>
      </c>
    </row>
    <row r="59" spans="1:32" ht="12.75">
      <c r="A59" s="4" t="s">
        <v>371</v>
      </c>
      <c r="B59" s="5" t="s">
        <v>300</v>
      </c>
      <c r="C59" s="6" t="s">
        <v>93</v>
      </c>
      <c r="D59" s="6">
        <v>123.6</v>
      </c>
      <c r="E59" s="6">
        <v>125</v>
      </c>
      <c r="F59" s="6">
        <v>175</v>
      </c>
      <c r="G59" s="6">
        <v>0.5712000131607056</v>
      </c>
      <c r="H59" s="6">
        <v>20</v>
      </c>
      <c r="I59" s="6">
        <v>1.03</v>
      </c>
      <c r="J59" s="7">
        <v>9</v>
      </c>
      <c r="K59" s="6">
        <v>290</v>
      </c>
      <c r="L59" s="6">
        <v>-305</v>
      </c>
      <c r="M59" s="6">
        <v>-305</v>
      </c>
      <c r="N59" s="6">
        <v>290</v>
      </c>
      <c r="O59" s="7" t="s">
        <v>366</v>
      </c>
      <c r="P59" s="6">
        <v>175</v>
      </c>
      <c r="Q59" s="6">
        <v>182.5</v>
      </c>
      <c r="R59" s="6">
        <v>190</v>
      </c>
      <c r="S59" s="6">
        <v>190</v>
      </c>
      <c r="T59" s="6">
        <v>480</v>
      </c>
      <c r="U59" s="6">
        <v>282.5</v>
      </c>
      <c r="V59" s="6">
        <v>-292.5</v>
      </c>
      <c r="W59" s="6">
        <v>0</v>
      </c>
      <c r="X59" s="6">
        <v>282.5</v>
      </c>
      <c r="Y59" s="6">
        <v>762.5</v>
      </c>
      <c r="Z59" s="8">
        <v>435.540010035038</v>
      </c>
      <c r="AA59" s="8">
        <v>448.60621033608913</v>
      </c>
      <c r="AB59" s="6">
        <v>1</v>
      </c>
      <c r="AC59" s="5" t="s">
        <v>372</v>
      </c>
      <c r="AD59" t="s">
        <v>33</v>
      </c>
      <c r="AE59" s="6" t="s">
        <v>90</v>
      </c>
      <c r="AF59" s="6">
        <v>7</v>
      </c>
    </row>
    <row r="60" spans="1:32" ht="12.75">
      <c r="A60" s="4" t="s">
        <v>373</v>
      </c>
      <c r="B60" s="5" t="s">
        <v>248</v>
      </c>
      <c r="C60" s="6" t="s">
        <v>93</v>
      </c>
      <c r="D60" s="6">
        <v>119.8</v>
      </c>
      <c r="E60" s="6">
        <v>125</v>
      </c>
      <c r="F60" s="6">
        <v>34</v>
      </c>
      <c r="G60" s="6">
        <v>0.5751000046730042</v>
      </c>
      <c r="H60" s="6">
        <v>22</v>
      </c>
      <c r="I60" s="6">
        <v>1.01</v>
      </c>
      <c r="J60" s="7" t="s">
        <v>374</v>
      </c>
      <c r="K60" s="6">
        <v>250</v>
      </c>
      <c r="L60" s="6">
        <v>-267.5</v>
      </c>
      <c r="M60" s="6">
        <v>-267.5</v>
      </c>
      <c r="N60" s="6">
        <v>250</v>
      </c>
      <c r="O60" s="7" t="s">
        <v>375</v>
      </c>
      <c r="P60" s="6">
        <v>195</v>
      </c>
      <c r="Q60" s="6">
        <v>207.5</v>
      </c>
      <c r="R60" s="6">
        <v>-215</v>
      </c>
      <c r="S60" s="6">
        <v>207.5</v>
      </c>
      <c r="T60" s="6">
        <v>457.5</v>
      </c>
      <c r="U60" s="6">
        <v>250</v>
      </c>
      <c r="V60" s="6">
        <v>257.5</v>
      </c>
      <c r="W60" s="6">
        <v>-272.5</v>
      </c>
      <c r="X60" s="6">
        <v>257.5</v>
      </c>
      <c r="Y60" s="6">
        <v>715</v>
      </c>
      <c r="Z60" s="8">
        <v>411.19650334119797</v>
      </c>
      <c r="AA60" s="8">
        <v>415.30846837460996</v>
      </c>
      <c r="AB60" s="6">
        <v>1</v>
      </c>
      <c r="AC60" s="5" t="s">
        <v>376</v>
      </c>
      <c r="AD60" t="s">
        <v>33</v>
      </c>
      <c r="AE60" s="6" t="s">
        <v>74</v>
      </c>
      <c r="AF60" s="6">
        <v>6</v>
      </c>
    </row>
    <row r="61" spans="1:32" ht="12.75">
      <c r="A61" s="4" t="s">
        <v>377</v>
      </c>
      <c r="B61" s="5" t="s">
        <v>225</v>
      </c>
      <c r="C61" s="6" t="s">
        <v>93</v>
      </c>
      <c r="D61" s="6">
        <v>125.5</v>
      </c>
      <c r="E61" s="6">
        <v>125</v>
      </c>
      <c r="F61" s="6">
        <v>55</v>
      </c>
      <c r="G61" s="6">
        <v>0.5694000124931335</v>
      </c>
      <c r="H61" s="6">
        <v>19</v>
      </c>
      <c r="I61" s="6">
        <v>1.04</v>
      </c>
      <c r="J61" s="7">
        <v>8</v>
      </c>
      <c r="K61" s="6">
        <v>215</v>
      </c>
      <c r="L61" s="6">
        <v>227.5</v>
      </c>
      <c r="M61" s="6">
        <v>247.5</v>
      </c>
      <c r="N61" s="6">
        <v>247.5</v>
      </c>
      <c r="O61" s="7" t="s">
        <v>95</v>
      </c>
      <c r="P61" s="6">
        <v>125</v>
      </c>
      <c r="Q61" s="6">
        <v>135</v>
      </c>
      <c r="R61" s="6">
        <v>-140</v>
      </c>
      <c r="S61" s="6">
        <v>135</v>
      </c>
      <c r="T61" s="6">
        <v>382.5</v>
      </c>
      <c r="U61" s="6">
        <v>217.5</v>
      </c>
      <c r="V61" s="6">
        <v>227.5</v>
      </c>
      <c r="W61" s="6">
        <v>247.5</v>
      </c>
      <c r="X61" s="6">
        <v>247.5</v>
      </c>
      <c r="Y61" s="6">
        <v>630</v>
      </c>
      <c r="Z61" s="8">
        <v>358.72200787067413</v>
      </c>
      <c r="AA61" s="8">
        <v>373.07088818550113</v>
      </c>
      <c r="AB61" s="6">
        <v>1</v>
      </c>
      <c r="AC61" s="5" t="s">
        <v>378</v>
      </c>
      <c r="AD61" t="s">
        <v>33</v>
      </c>
      <c r="AE61" s="6" t="s">
        <v>43</v>
      </c>
      <c r="AF61" s="6">
        <v>5</v>
      </c>
    </row>
    <row r="62" spans="1:32" ht="12.75">
      <c r="A62" s="4" t="s">
        <v>379</v>
      </c>
      <c r="B62" s="5" t="s">
        <v>277</v>
      </c>
      <c r="C62" s="6" t="s">
        <v>93</v>
      </c>
      <c r="D62" s="6">
        <v>122.5</v>
      </c>
      <c r="E62" s="6">
        <v>125</v>
      </c>
      <c r="F62" s="6">
        <v>166</v>
      </c>
      <c r="G62" s="6">
        <v>0.5723000168800354</v>
      </c>
      <c r="H62" s="6">
        <v>21</v>
      </c>
      <c r="I62" s="6">
        <v>1.02</v>
      </c>
      <c r="J62" s="7">
        <v>9</v>
      </c>
      <c r="K62" s="6">
        <v>-227.5</v>
      </c>
      <c r="L62" s="6">
        <v>227.5</v>
      </c>
      <c r="M62" s="6">
        <v>237.5</v>
      </c>
      <c r="N62" s="6">
        <v>237.5</v>
      </c>
      <c r="O62" s="7" t="s">
        <v>366</v>
      </c>
      <c r="P62" s="6">
        <v>185</v>
      </c>
      <c r="Q62" s="6">
        <v>-195</v>
      </c>
      <c r="R62" s="6">
        <v>-195</v>
      </c>
      <c r="S62" s="6">
        <v>185</v>
      </c>
      <c r="T62" s="6">
        <v>422.5</v>
      </c>
      <c r="U62" s="6">
        <v>205</v>
      </c>
      <c r="V62" s="6">
        <v>-227.5</v>
      </c>
      <c r="W62" s="6">
        <v>-227.5</v>
      </c>
      <c r="X62" s="6">
        <v>205</v>
      </c>
      <c r="Y62" s="6">
        <v>627.5</v>
      </c>
      <c r="Z62" s="8">
        <v>359.1182605922222</v>
      </c>
      <c r="AA62" s="8">
        <v>366.30062580406667</v>
      </c>
      <c r="AB62" s="6">
        <v>1</v>
      </c>
      <c r="AC62" s="5" t="s">
        <v>380</v>
      </c>
      <c r="AD62" t="s">
        <v>33</v>
      </c>
      <c r="AE62" s="6" t="s">
        <v>34</v>
      </c>
      <c r="AF62" s="6">
        <v>4</v>
      </c>
    </row>
    <row r="63" spans="1:32" ht="12.75">
      <c r="A63" s="4" t="s">
        <v>381</v>
      </c>
      <c r="B63" s="5" t="s">
        <v>78</v>
      </c>
      <c r="C63" s="6" t="s">
        <v>93</v>
      </c>
      <c r="D63" s="6">
        <v>159.2</v>
      </c>
      <c r="E63" s="6" t="s">
        <v>208</v>
      </c>
      <c r="F63" s="6">
        <v>163</v>
      </c>
      <c r="G63" s="6">
        <v>0.5486000180244446</v>
      </c>
      <c r="H63" s="6">
        <v>22</v>
      </c>
      <c r="I63" s="6">
        <v>1.01</v>
      </c>
      <c r="J63" s="7" t="s">
        <v>382</v>
      </c>
      <c r="K63" s="6">
        <v>347.5</v>
      </c>
      <c r="L63" s="6">
        <v>372.5</v>
      </c>
      <c r="M63" s="6">
        <v>390</v>
      </c>
      <c r="N63" s="6">
        <v>390</v>
      </c>
      <c r="O63" s="7" t="s">
        <v>383</v>
      </c>
      <c r="P63" s="6">
        <v>290</v>
      </c>
      <c r="Q63" s="6">
        <v>305</v>
      </c>
      <c r="R63" s="6">
        <v>320</v>
      </c>
      <c r="S63" s="6">
        <v>320</v>
      </c>
      <c r="T63" s="6">
        <v>710</v>
      </c>
      <c r="U63" s="6">
        <v>310</v>
      </c>
      <c r="V63" s="6">
        <v>330</v>
      </c>
      <c r="W63" s="6">
        <v>-343.5</v>
      </c>
      <c r="X63" s="6">
        <v>330</v>
      </c>
      <c r="Y63" s="6">
        <v>1040</v>
      </c>
      <c r="Z63" s="8">
        <v>570.5440187454224</v>
      </c>
      <c r="AA63" s="8">
        <v>576.2494589328766</v>
      </c>
      <c r="AB63" s="6">
        <v>1</v>
      </c>
      <c r="AC63" s="5" t="s">
        <v>384</v>
      </c>
      <c r="AD63" t="s">
        <v>33</v>
      </c>
      <c r="AE63" s="6" t="s">
        <v>74</v>
      </c>
      <c r="AF63" s="6">
        <v>12</v>
      </c>
    </row>
    <row r="64" spans="1:32" ht="12.75">
      <c r="A64" s="4" t="s">
        <v>385</v>
      </c>
      <c r="B64" s="5" t="s">
        <v>130</v>
      </c>
      <c r="C64" s="6" t="s">
        <v>93</v>
      </c>
      <c r="D64" s="6">
        <v>129.6</v>
      </c>
      <c r="E64" s="6" t="s">
        <v>208</v>
      </c>
      <c r="F64" s="6">
        <v>122</v>
      </c>
      <c r="G64" s="6">
        <v>0.5659000277519226</v>
      </c>
      <c r="H64" s="6">
        <v>19</v>
      </c>
      <c r="I64" s="6">
        <v>1.04</v>
      </c>
      <c r="J64" s="7">
        <v>7</v>
      </c>
      <c r="K64" s="6">
        <v>352.5</v>
      </c>
      <c r="L64" s="6">
        <v>372.5</v>
      </c>
      <c r="M64" s="6">
        <v>387.5</v>
      </c>
      <c r="N64" s="6">
        <v>387.5</v>
      </c>
      <c r="O64" s="7" t="s">
        <v>109</v>
      </c>
      <c r="P64" s="6">
        <v>212.5</v>
      </c>
      <c r="Q64" s="6">
        <v>232.5</v>
      </c>
      <c r="R64" s="6">
        <v>-247.5</v>
      </c>
      <c r="S64" s="6">
        <v>232.5</v>
      </c>
      <c r="T64" s="6">
        <v>620</v>
      </c>
      <c r="U64" s="6">
        <v>250</v>
      </c>
      <c r="V64" s="6">
        <v>265</v>
      </c>
      <c r="W64" s="6">
        <v>290</v>
      </c>
      <c r="X64" s="6">
        <v>290</v>
      </c>
      <c r="Y64" s="6">
        <v>910</v>
      </c>
      <c r="Z64" s="8">
        <v>514.9690252542496</v>
      </c>
      <c r="AA64" s="8">
        <v>535.5677862644196</v>
      </c>
      <c r="AB64" s="6">
        <v>1</v>
      </c>
      <c r="AC64" s="5" t="s">
        <v>386</v>
      </c>
      <c r="AD64" t="s">
        <v>33</v>
      </c>
      <c r="AE64" s="6" t="s">
        <v>34</v>
      </c>
      <c r="AF64" s="6">
        <v>9</v>
      </c>
    </row>
    <row r="65" spans="1:32" ht="12.75">
      <c r="A65" s="4" t="s">
        <v>387</v>
      </c>
      <c r="B65" s="5" t="s">
        <v>248</v>
      </c>
      <c r="C65" s="6" t="s">
        <v>93</v>
      </c>
      <c r="D65" s="6">
        <v>134.4</v>
      </c>
      <c r="E65" s="6" t="s">
        <v>208</v>
      </c>
      <c r="F65" s="6">
        <v>39</v>
      </c>
      <c r="G65" s="6">
        <v>0.5623999834060669</v>
      </c>
      <c r="H65" s="6">
        <v>21</v>
      </c>
      <c r="I65" s="6">
        <v>1.02</v>
      </c>
      <c r="J65" s="7" t="s">
        <v>374</v>
      </c>
      <c r="K65" s="6">
        <v>270</v>
      </c>
      <c r="L65" s="6">
        <v>-287.5</v>
      </c>
      <c r="M65" s="6">
        <v>287.5</v>
      </c>
      <c r="N65" s="6">
        <v>287.5</v>
      </c>
      <c r="O65" s="7" t="s">
        <v>375</v>
      </c>
      <c r="P65" s="6">
        <v>-202.5</v>
      </c>
      <c r="Q65" s="6">
        <v>-202.5</v>
      </c>
      <c r="R65" s="6">
        <v>202.5</v>
      </c>
      <c r="S65" s="6">
        <v>202.5</v>
      </c>
      <c r="T65" s="6">
        <v>490</v>
      </c>
      <c r="U65" s="6">
        <v>270</v>
      </c>
      <c r="V65" s="6">
        <v>305</v>
      </c>
      <c r="W65" s="6">
        <v>-345</v>
      </c>
      <c r="X65" s="6">
        <v>305</v>
      </c>
      <c r="Y65" s="6">
        <v>795</v>
      </c>
      <c r="Z65" s="8">
        <v>447.1079868078232</v>
      </c>
      <c r="AA65" s="8">
        <v>456.0501465439797</v>
      </c>
      <c r="AB65" s="6">
        <v>1</v>
      </c>
      <c r="AC65" s="5" t="s">
        <v>388</v>
      </c>
      <c r="AD65" t="s">
        <v>33</v>
      </c>
      <c r="AE65" s="6" t="s">
        <v>74</v>
      </c>
      <c r="AF65" s="6">
        <v>8</v>
      </c>
    </row>
    <row r="66" spans="1:32" ht="12.75">
      <c r="A66" s="4" t="s">
        <v>389</v>
      </c>
      <c r="B66" s="5" t="s">
        <v>390</v>
      </c>
      <c r="C66" s="6" t="s">
        <v>93</v>
      </c>
      <c r="D66" s="6">
        <v>164.9</v>
      </c>
      <c r="E66" s="6" t="s">
        <v>208</v>
      </c>
      <c r="F66" s="6">
        <v>82</v>
      </c>
      <c r="G66" s="6">
        <v>0.5457000136375427</v>
      </c>
      <c r="H66" s="6">
        <v>19</v>
      </c>
      <c r="I66" s="6">
        <v>1.04</v>
      </c>
      <c r="J66" s="7">
        <v>10</v>
      </c>
      <c r="K66" s="6">
        <v>280</v>
      </c>
      <c r="L66" s="6">
        <v>-287.5</v>
      </c>
      <c r="M66" s="6">
        <v>-287.5</v>
      </c>
      <c r="N66" s="6">
        <v>280</v>
      </c>
      <c r="O66" s="7" t="s">
        <v>366</v>
      </c>
      <c r="P66" s="6">
        <v>210</v>
      </c>
      <c r="Q66" s="6">
        <v>225</v>
      </c>
      <c r="R66" s="6">
        <v>230</v>
      </c>
      <c r="S66" s="6">
        <v>230</v>
      </c>
      <c r="T66" s="6">
        <v>510</v>
      </c>
      <c r="U66" s="6">
        <v>222.5</v>
      </c>
      <c r="V66" s="6">
        <v>-237.5</v>
      </c>
      <c r="W66" s="6">
        <v>-237.5</v>
      </c>
      <c r="X66" s="6">
        <v>222.5</v>
      </c>
      <c r="Y66" s="6">
        <v>732.5</v>
      </c>
      <c r="Z66" s="8">
        <v>399.72525998950005</v>
      </c>
      <c r="AA66" s="8">
        <v>415.71427038908007</v>
      </c>
      <c r="AB66" s="6">
        <v>1</v>
      </c>
      <c r="AC66" s="5" t="s">
        <v>391</v>
      </c>
      <c r="AD66" t="s">
        <v>33</v>
      </c>
      <c r="AE66" s="6" t="s">
        <v>43</v>
      </c>
      <c r="AF66" s="6">
        <v>7</v>
      </c>
    </row>
    <row r="67" spans="1:32" ht="12.75">
      <c r="A67" s="4" t="s">
        <v>392</v>
      </c>
      <c r="B67" s="5" t="s">
        <v>390</v>
      </c>
      <c r="C67" s="6" t="s">
        <v>93</v>
      </c>
      <c r="D67" s="6">
        <v>133.9</v>
      </c>
      <c r="E67" s="6" t="s">
        <v>208</v>
      </c>
      <c r="F67" s="6">
        <v>91</v>
      </c>
      <c r="G67" s="6">
        <v>0.5626999735832214</v>
      </c>
      <c r="H67" s="6">
        <v>20</v>
      </c>
      <c r="I67" s="6">
        <v>1.03</v>
      </c>
      <c r="J67" s="7">
        <v>7</v>
      </c>
      <c r="K67" s="6">
        <v>295</v>
      </c>
      <c r="L67" s="6">
        <v>-307.5</v>
      </c>
      <c r="M67" s="6">
        <v>-320</v>
      </c>
      <c r="N67" s="6">
        <v>295</v>
      </c>
      <c r="O67" s="7" t="s">
        <v>369</v>
      </c>
      <c r="P67" s="6">
        <v>170</v>
      </c>
      <c r="Q67" s="6">
        <v>182.5</v>
      </c>
      <c r="R67" s="6">
        <v>190</v>
      </c>
      <c r="S67" s="6">
        <v>190</v>
      </c>
      <c r="T67" s="6">
        <v>485</v>
      </c>
      <c r="U67" s="6">
        <v>230</v>
      </c>
      <c r="V67" s="6">
        <v>-240</v>
      </c>
      <c r="W67" s="6">
        <v>-240</v>
      </c>
      <c r="X67" s="6">
        <v>230</v>
      </c>
      <c r="Y67" s="6">
        <v>715</v>
      </c>
      <c r="Z67" s="8">
        <v>402.3304811120033</v>
      </c>
      <c r="AA67" s="8">
        <v>414.40039554536344</v>
      </c>
      <c r="AB67" s="6">
        <v>1</v>
      </c>
      <c r="AC67" s="5" t="s">
        <v>393</v>
      </c>
      <c r="AD67" t="s">
        <v>33</v>
      </c>
      <c r="AE67" s="6" t="s">
        <v>43</v>
      </c>
      <c r="AF67" s="6">
        <v>6</v>
      </c>
    </row>
    <row r="68" spans="1:32" ht="12.75">
      <c r="A68" s="4" t="s">
        <v>601</v>
      </c>
      <c r="B68" s="5" t="s">
        <v>602</v>
      </c>
      <c r="C68" s="6" t="s">
        <v>93</v>
      </c>
      <c r="D68" s="6">
        <v>160.5</v>
      </c>
      <c r="E68" s="6" t="s">
        <v>208</v>
      </c>
      <c r="F68" s="6">
        <v>257</v>
      </c>
      <c r="G68" s="6">
        <v>0.5479999780654907</v>
      </c>
      <c r="H68" s="6">
        <v>19</v>
      </c>
      <c r="I68" s="6">
        <v>1.04</v>
      </c>
      <c r="J68" s="7">
        <v>8</v>
      </c>
      <c r="K68" s="6">
        <v>-245</v>
      </c>
      <c r="L68" s="6">
        <v>245</v>
      </c>
      <c r="M68" s="6">
        <v>260</v>
      </c>
      <c r="N68" s="6">
        <v>260</v>
      </c>
      <c r="O68" s="7" t="s">
        <v>366</v>
      </c>
      <c r="P68" s="6">
        <v>167.5</v>
      </c>
      <c r="Q68" s="6">
        <v>180</v>
      </c>
      <c r="R68" s="6">
        <v>187.5</v>
      </c>
      <c r="S68" s="6">
        <v>187.5</v>
      </c>
      <c r="T68" s="6">
        <v>447.5</v>
      </c>
      <c r="U68" s="6">
        <v>200</v>
      </c>
      <c r="V68" s="6">
        <v>-225</v>
      </c>
      <c r="W68" s="6">
        <v>225</v>
      </c>
      <c r="X68" s="6">
        <v>225</v>
      </c>
      <c r="Y68" s="6">
        <v>672.5</v>
      </c>
      <c r="Z68" s="8">
        <v>368.5299852490425</v>
      </c>
      <c r="AA68" s="8">
        <v>383.27118465900423</v>
      </c>
      <c r="AB68" s="6">
        <v>1</v>
      </c>
      <c r="AC68" s="5" t="s">
        <v>603</v>
      </c>
      <c r="AD68" t="s">
        <v>33</v>
      </c>
      <c r="AE68" s="6" t="s">
        <v>90</v>
      </c>
      <c r="AF68" s="6">
        <v>5</v>
      </c>
    </row>
    <row r="69" spans="1:32" ht="12.75">
      <c r="A69" s="4" t="s">
        <v>394</v>
      </c>
      <c r="B69" s="5" t="s">
        <v>225</v>
      </c>
      <c r="C69" s="6" t="s">
        <v>93</v>
      </c>
      <c r="D69" s="6">
        <v>151.7</v>
      </c>
      <c r="E69" s="6" t="s">
        <v>208</v>
      </c>
      <c r="F69" s="6">
        <v>60</v>
      </c>
      <c r="G69" s="6">
        <v>0.5523999929428101</v>
      </c>
      <c r="H69" s="6">
        <v>20</v>
      </c>
      <c r="I69" s="6">
        <v>1.03</v>
      </c>
      <c r="J69" s="7">
        <v>11</v>
      </c>
      <c r="K69" s="6">
        <v>230</v>
      </c>
      <c r="L69" s="6">
        <v>-245</v>
      </c>
      <c r="M69" s="6">
        <v>272.5</v>
      </c>
      <c r="N69" s="6">
        <v>272.5</v>
      </c>
      <c r="O69" s="7" t="s">
        <v>375</v>
      </c>
      <c r="P69" s="6">
        <v>150</v>
      </c>
      <c r="Q69" s="6">
        <v>165</v>
      </c>
      <c r="R69" s="6">
        <v>-172.5</v>
      </c>
      <c r="S69" s="6">
        <v>165</v>
      </c>
      <c r="T69" s="6">
        <v>437.5</v>
      </c>
      <c r="U69" s="6">
        <v>217.5</v>
      </c>
      <c r="V69" s="6">
        <v>-220</v>
      </c>
      <c r="W69" s="6">
        <v>235</v>
      </c>
      <c r="X69" s="6">
        <v>235</v>
      </c>
      <c r="Y69" s="6">
        <v>672.5</v>
      </c>
      <c r="Z69" s="8">
        <v>371.48899525403976</v>
      </c>
      <c r="AA69" s="8">
        <v>382.63366511166095</v>
      </c>
      <c r="AB69" s="6">
        <v>1</v>
      </c>
      <c r="AC69" s="5" t="s">
        <v>395</v>
      </c>
      <c r="AD69" t="s">
        <v>33</v>
      </c>
      <c r="AE69" s="6" t="s">
        <v>43</v>
      </c>
      <c r="AF69" s="6">
        <v>4</v>
      </c>
    </row>
    <row r="70" spans="1:32" ht="12.75">
      <c r="A70" s="4" t="s">
        <v>396</v>
      </c>
      <c r="B70" s="5" t="s">
        <v>86</v>
      </c>
      <c r="C70" s="6" t="s">
        <v>93</v>
      </c>
      <c r="D70" s="6">
        <v>148.1</v>
      </c>
      <c r="E70" s="6" t="s">
        <v>208</v>
      </c>
      <c r="F70" s="6">
        <v>232</v>
      </c>
      <c r="G70" s="6">
        <v>0.5543000102043152</v>
      </c>
      <c r="H70" s="6">
        <v>21</v>
      </c>
      <c r="I70" s="6">
        <v>1.02</v>
      </c>
      <c r="J70" s="7" t="s">
        <v>397</v>
      </c>
      <c r="K70" s="6">
        <v>235</v>
      </c>
      <c r="L70" s="6">
        <v>247.5</v>
      </c>
      <c r="M70" s="6">
        <v>-250</v>
      </c>
      <c r="N70" s="6">
        <v>247.5</v>
      </c>
      <c r="O70" s="7" t="s">
        <v>398</v>
      </c>
      <c r="P70" s="6">
        <v>145</v>
      </c>
      <c r="Q70" s="6">
        <v>-152.5</v>
      </c>
      <c r="R70" s="6">
        <v>-152.5</v>
      </c>
      <c r="S70" s="6">
        <v>145</v>
      </c>
      <c r="T70" s="6">
        <v>392.5</v>
      </c>
      <c r="U70" s="6">
        <v>215</v>
      </c>
      <c r="V70" s="6">
        <v>230</v>
      </c>
      <c r="W70" s="6">
        <v>-237.5</v>
      </c>
      <c r="X70" s="6">
        <v>230</v>
      </c>
      <c r="Y70" s="6">
        <v>622.5</v>
      </c>
      <c r="Z70" s="8">
        <v>345.0517563521862</v>
      </c>
      <c r="AA70" s="8">
        <v>351.9527914792299</v>
      </c>
      <c r="AB70" s="6">
        <v>1</v>
      </c>
      <c r="AC70" s="5" t="s">
        <v>399</v>
      </c>
      <c r="AD70" t="s">
        <v>33</v>
      </c>
      <c r="AE70" s="6" t="s">
        <v>34</v>
      </c>
      <c r="AF70" s="6">
        <v>3</v>
      </c>
    </row>
  </sheetData>
  <mergeCells count="1">
    <mergeCell ref="A1:AE1"/>
  </mergeCells>
  <conditionalFormatting sqref="Z63:Z70">
    <cfRule type="expression" priority="1" dxfId="0" stopIfTrue="1">
      <formula>AND($AC63=2)</formula>
    </cfRule>
  </conditionalFormatting>
  <conditionalFormatting sqref="Y3:Y70">
    <cfRule type="expression" priority="2" dxfId="0" stopIfTrue="1">
      <formula>AND(AB3=1)</formula>
    </cfRule>
  </conditionalFormatting>
  <conditionalFormatting sqref="Z3:Z62">
    <cfRule type="expression" priority="3" dxfId="0" stopIfTrue="1">
      <formula>AND($AB3=2)</formula>
    </cfRule>
  </conditionalFormatting>
  <conditionalFormatting sqref="AA3:AA70">
    <cfRule type="expression" priority="4" dxfId="0" stopIfTrue="1">
      <formula>AND(AB3=3)</formula>
    </cfRule>
  </conditionalFormatting>
  <conditionalFormatting sqref="K2:W70">
    <cfRule type="cellIs" priority="5" dxfId="1" operator="lessThan" stopIfTrue="1">
      <formula>0</formula>
    </cfRule>
  </conditionalFormatting>
  <conditionalFormatting sqref="X2">
    <cfRule type="expression" priority="6" dxfId="2" stopIfTrue="1">
      <formula>AND(COLUMN(X2)=#REF!)</formula>
    </cfRule>
  </conditionalFormatting>
  <printOptions/>
  <pageMargins left="0.75" right="0.75" top="1" bottom="1" header="0.5" footer="0.5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B7"/>
  <sheetViews>
    <sheetView workbookViewId="0" topLeftCell="A1">
      <selection activeCell="A3" sqref="A3"/>
    </sheetView>
  </sheetViews>
  <sheetFormatPr defaultColWidth="9.140625" defaultRowHeight="12.75"/>
  <cols>
    <col min="1" max="1" width="13.00390625" style="0" customWidth="1"/>
    <col min="2" max="2" width="18.57421875" style="0" bestFit="1" customWidth="1"/>
  </cols>
  <sheetData>
    <row r="4" spans="1:2" ht="14.25">
      <c r="A4" s="26" t="s">
        <v>620</v>
      </c>
      <c r="B4" s="27" t="s">
        <v>156</v>
      </c>
    </row>
    <row r="5" spans="1:2" ht="14.25">
      <c r="A5" s="26" t="s">
        <v>621</v>
      </c>
      <c r="B5" s="27" t="s">
        <v>161</v>
      </c>
    </row>
    <row r="6" spans="1:2" ht="14.25">
      <c r="A6" s="26" t="s">
        <v>622</v>
      </c>
      <c r="B6" s="27" t="s">
        <v>206</v>
      </c>
    </row>
    <row r="7" spans="1:2" ht="14.25">
      <c r="A7" s="26" t="s">
        <v>623</v>
      </c>
      <c r="B7" s="26" t="s">
        <v>624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3"/>
  <sheetViews>
    <sheetView workbookViewId="0" topLeftCell="A1">
      <selection activeCell="B16" sqref="B16"/>
    </sheetView>
  </sheetViews>
  <sheetFormatPr defaultColWidth="9.140625" defaultRowHeight="12.75"/>
  <cols>
    <col min="1" max="1" width="30.421875" style="0" bestFit="1" customWidth="1"/>
    <col min="2" max="2" width="6.00390625" style="0" customWidth="1"/>
  </cols>
  <sheetData>
    <row r="1" spans="1:2" ht="12.75">
      <c r="A1" s="25" t="s">
        <v>605</v>
      </c>
      <c r="B1" s="25"/>
    </row>
    <row r="2" spans="1:2" ht="12.75">
      <c r="A2" t="s">
        <v>612</v>
      </c>
      <c r="B2">
        <f>12+12+12+8+7+6</f>
        <v>57</v>
      </c>
    </row>
    <row r="3" spans="1:2" ht="12.75">
      <c r="A3" t="s">
        <v>607</v>
      </c>
      <c r="B3">
        <f>12+9+9+8+8+7</f>
        <v>53</v>
      </c>
    </row>
    <row r="4" spans="1:2" ht="12.75">
      <c r="A4" t="s">
        <v>613</v>
      </c>
      <c r="B4">
        <f>9+9+8+7+7+7</f>
        <v>47</v>
      </c>
    </row>
    <row r="5" spans="1:2" ht="12.75">
      <c r="A5" t="s">
        <v>608</v>
      </c>
      <c r="B5">
        <f>12+9+9+6+4</f>
        <v>40</v>
      </c>
    </row>
    <row r="6" spans="1:2" ht="12.75">
      <c r="A6" t="s">
        <v>614</v>
      </c>
      <c r="B6">
        <f>12+4+3+4+12</f>
        <v>35</v>
      </c>
    </row>
    <row r="7" spans="1:2" ht="12.75">
      <c r="A7" t="s">
        <v>610</v>
      </c>
      <c r="B7">
        <f>6+3+2+2</f>
        <v>13</v>
      </c>
    </row>
    <row r="8" spans="1:2" ht="12.75">
      <c r="A8" t="s">
        <v>609</v>
      </c>
      <c r="B8">
        <f>5+5</f>
        <v>10</v>
      </c>
    </row>
    <row r="9" spans="1:2" ht="12.75">
      <c r="A9" t="s">
        <v>615</v>
      </c>
      <c r="B9">
        <f>7+3</f>
        <v>10</v>
      </c>
    </row>
    <row r="11" ht="12.75">
      <c r="A11" s="25" t="s">
        <v>606</v>
      </c>
    </row>
    <row r="12" spans="1:2" ht="12.75">
      <c r="A12" t="s">
        <v>613</v>
      </c>
      <c r="B12">
        <f>12+12+12+12+8+7</f>
        <v>63</v>
      </c>
    </row>
    <row r="13" spans="1:2" ht="12.75">
      <c r="A13" t="s">
        <v>616</v>
      </c>
      <c r="B13">
        <f>12+12+9+9+8+5</f>
        <v>55</v>
      </c>
    </row>
    <row r="14" spans="1:2" ht="12.75">
      <c r="A14" t="s">
        <v>612</v>
      </c>
      <c r="B14">
        <f>12+9+8+8+7+7</f>
        <v>51</v>
      </c>
    </row>
    <row r="15" spans="1:2" ht="12.75">
      <c r="A15" t="s">
        <v>614</v>
      </c>
      <c r="B15">
        <f>12+12+8+7+5+3</f>
        <v>47</v>
      </c>
    </row>
    <row r="16" spans="1:2" ht="12.75">
      <c r="A16" t="s">
        <v>618</v>
      </c>
      <c r="B16">
        <f>9+9+8+6+6+4</f>
        <v>42</v>
      </c>
    </row>
    <row r="17" spans="1:2" ht="12.75">
      <c r="A17" t="s">
        <v>617</v>
      </c>
      <c r="B17">
        <f>8+8+6+4+4+4</f>
        <v>34</v>
      </c>
    </row>
    <row r="18" spans="1:2" ht="12.75">
      <c r="A18" t="s">
        <v>607</v>
      </c>
      <c r="B18">
        <f>8+8+6+3+3+3</f>
        <v>31</v>
      </c>
    </row>
    <row r="19" spans="1:2" ht="12.75">
      <c r="A19" t="s">
        <v>608</v>
      </c>
      <c r="B19">
        <f>9+5+12+4</f>
        <v>30</v>
      </c>
    </row>
    <row r="20" spans="1:2" ht="12.75">
      <c r="A20" t="s">
        <v>609</v>
      </c>
      <c r="B20">
        <f>9+9+6+2</f>
        <v>26</v>
      </c>
    </row>
    <row r="21" spans="1:2" ht="12.75">
      <c r="A21" t="s">
        <v>619</v>
      </c>
      <c r="B21">
        <f>3+9+4+7+2</f>
        <v>25</v>
      </c>
    </row>
    <row r="22" spans="1:2" ht="12.75">
      <c r="A22" t="s">
        <v>611</v>
      </c>
      <c r="B22">
        <v>6</v>
      </c>
    </row>
    <row r="23" spans="1:2" ht="12.75">
      <c r="A23" t="s">
        <v>610</v>
      </c>
      <c r="B23">
        <v>6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stemann</dc:creator>
  <cp:keywords/>
  <dc:description/>
  <cp:lastModifiedBy>stemann</cp:lastModifiedBy>
  <cp:lastPrinted>2011-04-06T20:49:38Z</cp:lastPrinted>
  <dcterms:created xsi:type="dcterms:W3CDTF">2011-04-01T22:15:04Z</dcterms:created>
  <dcterms:modified xsi:type="dcterms:W3CDTF">2011-04-06T21:45:28Z</dcterms:modified>
  <cp:category/>
  <cp:version/>
  <cp:contentType/>
  <cp:contentStatus/>
</cp:coreProperties>
</file>